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jedn." sheetId="1" r:id="rId1"/>
    <sheet name="sołectwa" sheetId="2" r:id="rId2"/>
    <sheet name="Arkusz4" sheetId="3" r:id="rId3"/>
    <sheet name="Arkusz2" sheetId="4" r:id="rId4"/>
    <sheet name="Arkusz1" sheetId="5" r:id="rId5"/>
    <sheet name="Arkusz3" sheetId="6" r:id="rId6"/>
  </sheets>
  <definedNames/>
  <calcPr fullCalcOnLoad="1"/>
</workbook>
</file>

<file path=xl/sharedStrings.xml><?xml version="1.0" encoding="utf-8"?>
<sst xmlns="http://schemas.openxmlformats.org/spreadsheetml/2006/main" count="637" uniqueCount="222">
  <si>
    <t>Lp.</t>
  </si>
  <si>
    <t>Klasyfikacja</t>
  </si>
  <si>
    <t>Dział 600</t>
  </si>
  <si>
    <t>Dział 754</t>
  </si>
  <si>
    <t>Rozdz. 60016</t>
  </si>
  <si>
    <t>Rozdz. 75412</t>
  </si>
  <si>
    <t>§ 4300</t>
  </si>
  <si>
    <t>§ 4210</t>
  </si>
  <si>
    <t>§  4300</t>
  </si>
  <si>
    <t>Plan</t>
  </si>
  <si>
    <t>Wykonanie</t>
  </si>
  <si>
    <t>1.</t>
  </si>
  <si>
    <t>Będzieszyn</t>
  </si>
  <si>
    <t>2.</t>
  </si>
  <si>
    <t>Biniew</t>
  </si>
  <si>
    <t>3.</t>
  </si>
  <si>
    <t>Borowiec</t>
  </si>
  <si>
    <t>4.</t>
  </si>
  <si>
    <t>Cegły</t>
  </si>
  <si>
    <t>5.</t>
  </si>
  <si>
    <t>Chruszczyny</t>
  </si>
  <si>
    <t>6.</t>
  </si>
  <si>
    <t>Czekanów</t>
  </si>
  <si>
    <t>7.</t>
  </si>
  <si>
    <t>Daniszyn</t>
  </si>
  <si>
    <t>8.</t>
  </si>
  <si>
    <t>Franklinów</t>
  </si>
  <si>
    <t>9.</t>
  </si>
  <si>
    <t>Gorzyce Wielkie</t>
  </si>
  <si>
    <t>10.</t>
  </si>
  <si>
    <t>Górzenko</t>
  </si>
  <si>
    <t>11.</t>
  </si>
  <si>
    <t>Górzno</t>
  </si>
  <si>
    <t>12.</t>
  </si>
  <si>
    <t>Gutów</t>
  </si>
  <si>
    <t>13.</t>
  </si>
  <si>
    <t>Karski</t>
  </si>
  <si>
    <t>14.</t>
  </si>
  <si>
    <t>Kołątajew</t>
  </si>
  <si>
    <t>15.</t>
  </si>
  <si>
    <t>Kwiatków</t>
  </si>
  <si>
    <t>16.</t>
  </si>
  <si>
    <t>Lamki</t>
  </si>
  <si>
    <t>17.</t>
  </si>
  <si>
    <t>Lewkowiec</t>
  </si>
  <si>
    <t>do przeniesienia :</t>
  </si>
  <si>
    <t>Lp</t>
  </si>
  <si>
    <t>Dział 921</t>
  </si>
  <si>
    <t>Dział 926</t>
  </si>
  <si>
    <t>Rozdz. 92109</t>
  </si>
  <si>
    <t>§ 4260</t>
  </si>
  <si>
    <t>§  4430</t>
  </si>
  <si>
    <t>§  4210</t>
  </si>
  <si>
    <t>Jednostka pomocnicza</t>
  </si>
  <si>
    <t>Kwota ogółem</t>
  </si>
  <si>
    <t>18.</t>
  </si>
  <si>
    <t xml:space="preserve">Lewków </t>
  </si>
  <si>
    <t>19.</t>
  </si>
  <si>
    <t>Lewków-Osiedle</t>
  </si>
  <si>
    <t>20.</t>
  </si>
  <si>
    <t>Łąkociny</t>
  </si>
  <si>
    <t>21.</t>
  </si>
  <si>
    <t>Mazury</t>
  </si>
  <si>
    <t>22.</t>
  </si>
  <si>
    <t>Młynów</t>
  </si>
  <si>
    <t>23.</t>
  </si>
  <si>
    <t>Nowe Kamienice</t>
  </si>
  <si>
    <t>24.</t>
  </si>
  <si>
    <t>Radziwiłłów</t>
  </si>
  <si>
    <t>25.</t>
  </si>
  <si>
    <t>Sadowie</t>
  </si>
  <si>
    <t>26.</t>
  </si>
  <si>
    <t>Słaborowice</t>
  </si>
  <si>
    <t>27.</t>
  </si>
  <si>
    <t>Smardowskie Olendry</t>
  </si>
  <si>
    <t>28.</t>
  </si>
  <si>
    <t>Sobótka</t>
  </si>
  <si>
    <t>29.</t>
  </si>
  <si>
    <t>Szczury</t>
  </si>
  <si>
    <t>30.</t>
  </si>
  <si>
    <t>Świeligów</t>
  </si>
  <si>
    <t>31.</t>
  </si>
  <si>
    <t>Topola  Mała</t>
  </si>
  <si>
    <t>32.</t>
  </si>
  <si>
    <t>Wtórek</t>
  </si>
  <si>
    <t>33.</t>
  </si>
  <si>
    <t>Wysocko Wielkie</t>
  </si>
  <si>
    <t>34.</t>
  </si>
  <si>
    <t>Zacharzew</t>
  </si>
  <si>
    <t>drogi</t>
  </si>
  <si>
    <t>oświetlenie uliczne</t>
  </si>
  <si>
    <t>OSP</t>
  </si>
  <si>
    <t>świetlica</t>
  </si>
  <si>
    <t>zasiłki i dod.mieszkaniowe</t>
  </si>
  <si>
    <t>SMW</t>
  </si>
  <si>
    <t>drogi - inwestycje</t>
  </si>
  <si>
    <t>szkoła – ogółem</t>
  </si>
  <si>
    <t>świetlice</t>
  </si>
  <si>
    <t>sport</t>
  </si>
  <si>
    <t>przedszkole - ogółem</t>
  </si>
  <si>
    <t xml:space="preserve">             w  tym</t>
  </si>
  <si>
    <t xml:space="preserve">                    - płace</t>
  </si>
  <si>
    <t xml:space="preserve">                    - bieżące</t>
  </si>
  <si>
    <t xml:space="preserve"> SMW</t>
  </si>
  <si>
    <t xml:space="preserve">drogi   </t>
  </si>
  <si>
    <t>gosp.kom. i opr.geod.</t>
  </si>
  <si>
    <t>kanalizacja sanitarna</t>
  </si>
  <si>
    <t xml:space="preserve">OSP </t>
  </si>
  <si>
    <t xml:space="preserve">                    - remonty</t>
  </si>
  <si>
    <t>oświetl.uliczne</t>
  </si>
  <si>
    <t>szkoła -  ogółem</t>
  </si>
  <si>
    <t>przedszkole – ogółem</t>
  </si>
  <si>
    <t>szkoła - ogółem</t>
  </si>
  <si>
    <t xml:space="preserve">                    - inwestycje</t>
  </si>
  <si>
    <t xml:space="preserve">drogi  </t>
  </si>
  <si>
    <t>drogi – inwestycje</t>
  </si>
  <si>
    <t>kanalizacja san-odsetki</t>
  </si>
  <si>
    <t>oświet. uliczne</t>
  </si>
  <si>
    <t>gimnazjum – ogółem</t>
  </si>
  <si>
    <t>przedszkole –ogółem</t>
  </si>
  <si>
    <t>oświetl. uliczne</t>
  </si>
  <si>
    <t>O S P</t>
  </si>
  <si>
    <t>kanalizacja-odsetki</t>
  </si>
  <si>
    <t>gimnazjum - ogółem</t>
  </si>
  <si>
    <t xml:space="preserve">                     - płace</t>
  </si>
  <si>
    <t>zasiłki i dod.mieszkan.</t>
  </si>
  <si>
    <t>kanalizacja - odsetki</t>
  </si>
  <si>
    <t xml:space="preserve">       </t>
  </si>
  <si>
    <t xml:space="preserve"> zasiłki i dod.mieszkaniowe</t>
  </si>
  <si>
    <t xml:space="preserve">SMW                                                 </t>
  </si>
  <si>
    <t>oświetlenie uliczna</t>
  </si>
  <si>
    <t>kanalizacja san.-odsetki</t>
  </si>
  <si>
    <t xml:space="preserve"> OSP</t>
  </si>
  <si>
    <t xml:space="preserve">  </t>
  </si>
  <si>
    <t xml:space="preserve">  Będzieszyn (174)</t>
  </si>
  <si>
    <t>Kwiatków  (261)</t>
  </si>
  <si>
    <t>Lewków  ( 1172)</t>
  </si>
  <si>
    <t>Słaborowice  (265)</t>
  </si>
  <si>
    <t xml:space="preserve">Smardowskie Olendry (118)                              </t>
  </si>
  <si>
    <t>Sobótka  (892)</t>
  </si>
  <si>
    <t>WYKONANIE</t>
  </si>
  <si>
    <t>kanalizacja (projekt)</t>
  </si>
  <si>
    <t>Biniew (451)</t>
  </si>
  <si>
    <t>drogi (chodnik)</t>
  </si>
  <si>
    <t xml:space="preserve">                  w  tym</t>
  </si>
  <si>
    <t xml:space="preserve">                      - płace i pochodne</t>
  </si>
  <si>
    <t xml:space="preserve">                      - bieżące</t>
  </si>
  <si>
    <t xml:space="preserve">                      - remont</t>
  </si>
  <si>
    <t>Borowiec (387)</t>
  </si>
  <si>
    <t xml:space="preserve">                    - płace i pochodne</t>
  </si>
  <si>
    <t xml:space="preserve">                    - żywność</t>
  </si>
  <si>
    <t>Cegły (202)</t>
  </si>
  <si>
    <t>Chruszczyny (269)</t>
  </si>
  <si>
    <t>Czekanów  (864)</t>
  </si>
  <si>
    <t>Daniszyn  (662)</t>
  </si>
  <si>
    <t>Franklinów  (552)</t>
  </si>
  <si>
    <t>Gorzyce Wielkie  (2230)</t>
  </si>
  <si>
    <t>wiata</t>
  </si>
  <si>
    <t>wykup gruntów</t>
  </si>
  <si>
    <t>Górzenko    (196)</t>
  </si>
  <si>
    <t>Górzno   (320)</t>
  </si>
  <si>
    <t>Gutów  (353)</t>
  </si>
  <si>
    <t>Karski  (494)</t>
  </si>
  <si>
    <t>Kołątajew  (381)</t>
  </si>
  <si>
    <t>Lamki  (926)</t>
  </si>
  <si>
    <t xml:space="preserve">                     - płace i pochodne</t>
  </si>
  <si>
    <t>Lewkowiec (225)</t>
  </si>
  <si>
    <t xml:space="preserve">drogi – inwestycje </t>
  </si>
  <si>
    <t>drogi – inwestycje (chodnik)</t>
  </si>
  <si>
    <t xml:space="preserve">                    - inwestycje (sala)</t>
  </si>
  <si>
    <t>Lewków  Osiedle (297)</t>
  </si>
  <si>
    <t>drogi - odsetki</t>
  </si>
  <si>
    <t>Łąkociny  (829)</t>
  </si>
  <si>
    <t>Mazury  (287)</t>
  </si>
  <si>
    <t>Młynów  (102)</t>
  </si>
  <si>
    <t xml:space="preserve">Nowe Kamienice (185) </t>
  </si>
  <si>
    <t>kaplica</t>
  </si>
  <si>
    <t>Radziwiłłów  (122)</t>
  </si>
  <si>
    <t>Sadowie  (420)</t>
  </si>
  <si>
    <t>wodociągi (projekt)</t>
  </si>
  <si>
    <t>Szczury  (544)</t>
  </si>
  <si>
    <t>Świeligów  (294)</t>
  </si>
  <si>
    <t>Topola Mała  (1125)</t>
  </si>
  <si>
    <t>Wtórek  ( 1210)</t>
  </si>
  <si>
    <t>wykup gruntu</t>
  </si>
  <si>
    <t xml:space="preserve">                    - żywienie</t>
  </si>
  <si>
    <t>Wysocko Wielkie (1014)</t>
  </si>
  <si>
    <t>Zacharzew  (484)</t>
  </si>
  <si>
    <t>wodociąg</t>
  </si>
  <si>
    <t xml:space="preserve">drogi - inwestycje </t>
  </si>
  <si>
    <t>(chodnik + kanalizacja deszczowa)</t>
  </si>
  <si>
    <t>boisko</t>
  </si>
  <si>
    <t xml:space="preserve"> "ORLIK 2012"</t>
  </si>
  <si>
    <t>kanalizacja sanitarna (projekt)</t>
  </si>
  <si>
    <t xml:space="preserve">                    - inwestycje (sala gimn.)</t>
  </si>
  <si>
    <t>drogi – inwestycje (kan. deszczowa)</t>
  </si>
  <si>
    <t>drogi - inwestycje (chodnik)</t>
  </si>
  <si>
    <t>wykonanie oświetlenia</t>
  </si>
  <si>
    <t>oswietlenie uliczne - projekt</t>
  </si>
  <si>
    <t>oświetlenie uliczne - projekt</t>
  </si>
  <si>
    <t>Rozdz. 92695</t>
  </si>
  <si>
    <t>ŚRODKÓW WYDZIELONYCH DO DYSPOZYCJI JEDNOSTEK POMOCNICZYCH</t>
  </si>
  <si>
    <t>na dzień 31 grudnia 2008 r.</t>
  </si>
  <si>
    <t>-40-</t>
  </si>
  <si>
    <t>-41-</t>
  </si>
  <si>
    <t>-42-</t>
  </si>
  <si>
    <t>-43-</t>
  </si>
  <si>
    <t>-44-</t>
  </si>
  <si>
    <t>-45-</t>
  </si>
  <si>
    <t>-46-</t>
  </si>
  <si>
    <t>-47-</t>
  </si>
  <si>
    <t>-48-</t>
  </si>
  <si>
    <t>-49-</t>
  </si>
  <si>
    <t>-50-</t>
  </si>
  <si>
    <t>-51-</t>
  </si>
  <si>
    <t>-52-</t>
  </si>
  <si>
    <t>-53-</t>
  </si>
  <si>
    <t>-54-</t>
  </si>
  <si>
    <t>-55-</t>
  </si>
  <si>
    <t>INFORMACJA</t>
  </si>
  <si>
    <t>O WYDATKACH W SOŁECTWACH GMINY OSTRÓW WIELKOPOLSKI</t>
  </si>
  <si>
    <t>W 2008 ROKU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</si>
</sst>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.000"/>
    <numFmt numFmtId="171" formatCode="00\-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2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" fontId="2" fillId="33" borderId="13" xfId="0" applyNumberFormat="1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 horizontal="right"/>
    </xf>
    <xf numFmtId="0" fontId="1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0" fillId="0" borderId="14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wrapText="1"/>
    </xf>
    <xf numFmtId="4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4" fontId="10" fillId="0" borderId="16" xfId="0" applyNumberFormat="1" applyFont="1" applyBorder="1" applyAlignment="1">
      <alignment/>
    </xf>
    <xf numFmtId="4" fontId="12" fillId="33" borderId="16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10" fillId="0" borderId="10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4" fontId="11" fillId="0" borderId="16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N30">
      <selection activeCell="Z64" sqref="Z64"/>
    </sheetView>
  </sheetViews>
  <sheetFormatPr defaultColWidth="9.140625" defaultRowHeight="12.75"/>
  <cols>
    <col min="1" max="1" width="4.28125" style="0" customWidth="1"/>
    <col min="2" max="2" width="26.421875" style="0" customWidth="1"/>
    <col min="3" max="3" width="14.7109375" style="0" customWidth="1"/>
    <col min="4" max="4" width="18.140625" style="0" customWidth="1"/>
    <col min="5" max="5" width="9.28125" style="0" bestFit="1" customWidth="1"/>
    <col min="6" max="6" width="10.00390625" style="0" bestFit="1" customWidth="1"/>
    <col min="7" max="7" width="9.28125" style="0" bestFit="1" customWidth="1"/>
    <col min="8" max="8" width="10.00390625" style="0" bestFit="1" customWidth="1"/>
    <col min="9" max="9" width="9.28125" style="0" bestFit="1" customWidth="1"/>
    <col min="10" max="10" width="10.00390625" style="0" bestFit="1" customWidth="1"/>
    <col min="11" max="11" width="9.28125" style="0" bestFit="1" customWidth="1"/>
    <col min="12" max="12" width="10.57421875" style="0" customWidth="1"/>
    <col min="13" max="13" width="5.8515625" style="0" customWidth="1"/>
    <col min="14" max="14" width="9.57421875" style="0" customWidth="1"/>
    <col min="15" max="18" width="11.28125" style="0" bestFit="1" customWidth="1"/>
    <col min="19" max="19" width="10.57421875" style="0" customWidth="1"/>
    <col min="20" max="20" width="9.28125" style="0" customWidth="1"/>
    <col min="21" max="21" width="9.421875" style="0" bestFit="1" customWidth="1"/>
    <col min="22" max="23" width="9.28125" style="0" customWidth="1"/>
    <col min="24" max="24" width="8.8515625" style="0" customWidth="1"/>
    <col min="25" max="25" width="9.28125" style="0" customWidth="1"/>
  </cols>
  <sheetData>
    <row r="1" spans="1:25" ht="12.75">
      <c r="A1" s="45" t="s">
        <v>203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N1" s="45" t="s">
        <v>204</v>
      </c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12" ht="12.75">
      <c r="A2" s="47" t="s">
        <v>140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>
      <c r="A3" s="47" t="s">
        <v>201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2.75">
      <c r="A4" s="48" t="s">
        <v>202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27" ht="15" customHeight="1">
      <c r="A5" s="36" t="s">
        <v>0</v>
      </c>
      <c r="B5" s="36" t="s">
        <v>53</v>
      </c>
      <c r="C5" s="36" t="s">
        <v>54</v>
      </c>
      <c r="D5" s="36"/>
      <c r="E5" s="36"/>
      <c r="F5" s="36"/>
      <c r="G5" s="36"/>
      <c r="H5" s="36"/>
      <c r="I5" s="36"/>
      <c r="J5" s="36"/>
      <c r="K5" s="36"/>
      <c r="L5" s="36"/>
      <c r="M5" s="40" t="s">
        <v>46</v>
      </c>
      <c r="N5" s="41" t="s">
        <v>1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3"/>
    </row>
    <row r="6" spans="1:27" ht="15" customHeight="1">
      <c r="A6" s="36"/>
      <c r="B6" s="36"/>
      <c r="C6" s="36"/>
      <c r="D6" s="36"/>
      <c r="E6" s="36" t="s">
        <v>2</v>
      </c>
      <c r="F6" s="36"/>
      <c r="G6" s="36"/>
      <c r="H6" s="36"/>
      <c r="I6" s="37" t="s">
        <v>3</v>
      </c>
      <c r="J6" s="38"/>
      <c r="K6" s="38"/>
      <c r="L6" s="39"/>
      <c r="M6" s="40"/>
      <c r="N6" s="40" t="s">
        <v>47</v>
      </c>
      <c r="O6" s="40"/>
      <c r="P6" s="40"/>
      <c r="Q6" s="40"/>
      <c r="R6" s="40"/>
      <c r="S6" s="40"/>
      <c r="T6" s="40"/>
      <c r="U6" s="40"/>
      <c r="V6" s="41" t="s">
        <v>48</v>
      </c>
      <c r="W6" s="42"/>
      <c r="X6" s="42"/>
      <c r="Y6" s="42"/>
      <c r="Z6" s="42"/>
      <c r="AA6" s="43"/>
    </row>
    <row r="7" spans="1:27" ht="15" customHeight="1">
      <c r="A7" s="36"/>
      <c r="B7" s="36"/>
      <c r="C7" s="36"/>
      <c r="D7" s="36"/>
      <c r="E7" s="37" t="s">
        <v>4</v>
      </c>
      <c r="F7" s="38"/>
      <c r="G7" s="38"/>
      <c r="H7" s="39"/>
      <c r="I7" s="36" t="s">
        <v>5</v>
      </c>
      <c r="J7" s="36"/>
      <c r="K7" s="36"/>
      <c r="L7" s="36"/>
      <c r="M7" s="40"/>
      <c r="N7" s="41" t="s">
        <v>49</v>
      </c>
      <c r="O7" s="42"/>
      <c r="P7" s="42"/>
      <c r="Q7" s="42"/>
      <c r="R7" s="42"/>
      <c r="S7" s="42"/>
      <c r="T7" s="42"/>
      <c r="U7" s="43"/>
      <c r="V7" s="41" t="s">
        <v>200</v>
      </c>
      <c r="W7" s="42"/>
      <c r="X7" s="42"/>
      <c r="Y7" s="42"/>
      <c r="Z7" s="42"/>
      <c r="AA7" s="43"/>
    </row>
    <row r="8" spans="1:27" ht="15" customHeight="1">
      <c r="A8" s="36"/>
      <c r="B8" s="36"/>
      <c r="C8" s="36"/>
      <c r="D8" s="36"/>
      <c r="E8" s="36" t="s">
        <v>7</v>
      </c>
      <c r="F8" s="36"/>
      <c r="G8" s="36" t="s">
        <v>6</v>
      </c>
      <c r="H8" s="36"/>
      <c r="I8" s="36" t="s">
        <v>7</v>
      </c>
      <c r="J8" s="36"/>
      <c r="K8" s="36" t="s">
        <v>8</v>
      </c>
      <c r="L8" s="36"/>
      <c r="M8" s="40"/>
      <c r="N8" s="40" t="s">
        <v>7</v>
      </c>
      <c r="O8" s="40"/>
      <c r="P8" s="40" t="s">
        <v>50</v>
      </c>
      <c r="Q8" s="40"/>
      <c r="R8" s="40" t="s">
        <v>8</v>
      </c>
      <c r="S8" s="40"/>
      <c r="T8" s="40" t="s">
        <v>51</v>
      </c>
      <c r="U8" s="40"/>
      <c r="V8" s="40" t="s">
        <v>52</v>
      </c>
      <c r="W8" s="40"/>
      <c r="X8" s="44" t="s">
        <v>8</v>
      </c>
      <c r="Y8" s="54"/>
      <c r="Z8" s="40" t="s">
        <v>51</v>
      </c>
      <c r="AA8" s="40"/>
    </row>
    <row r="9" spans="1:27" ht="15" customHeight="1">
      <c r="A9" s="36"/>
      <c r="B9" s="36"/>
      <c r="C9" s="2" t="s">
        <v>9</v>
      </c>
      <c r="D9" s="2" t="s">
        <v>10</v>
      </c>
      <c r="E9" s="2" t="s">
        <v>9</v>
      </c>
      <c r="F9" s="2" t="s">
        <v>10</v>
      </c>
      <c r="G9" s="2" t="s">
        <v>9</v>
      </c>
      <c r="H9" s="2" t="s">
        <v>10</v>
      </c>
      <c r="I9" s="2" t="s">
        <v>9</v>
      </c>
      <c r="J9" s="2" t="s">
        <v>10</v>
      </c>
      <c r="K9" s="2" t="s">
        <v>9</v>
      </c>
      <c r="L9" s="3" t="s">
        <v>10</v>
      </c>
      <c r="M9" s="40"/>
      <c r="N9" s="3" t="s">
        <v>9</v>
      </c>
      <c r="O9" s="3" t="s">
        <v>10</v>
      </c>
      <c r="P9" s="3" t="s">
        <v>9</v>
      </c>
      <c r="Q9" s="3" t="s">
        <v>10</v>
      </c>
      <c r="R9" s="3" t="s">
        <v>9</v>
      </c>
      <c r="S9" s="3" t="s">
        <v>10</v>
      </c>
      <c r="T9" s="3" t="s">
        <v>9</v>
      </c>
      <c r="U9" s="3" t="s">
        <v>10</v>
      </c>
      <c r="V9" s="3" t="s">
        <v>9</v>
      </c>
      <c r="W9" s="3" t="s">
        <v>10</v>
      </c>
      <c r="X9" s="3" t="s">
        <v>9</v>
      </c>
      <c r="Y9" s="55" t="s">
        <v>10</v>
      </c>
      <c r="Z9" s="3" t="s">
        <v>9</v>
      </c>
      <c r="AA9" s="55" t="s">
        <v>10</v>
      </c>
    </row>
    <row r="10" spans="1:27" ht="15" customHeight="1">
      <c r="A10" s="24">
        <v>1</v>
      </c>
      <c r="B10" s="25" t="s">
        <v>12</v>
      </c>
      <c r="C10" s="26">
        <f>SUM(E10+G10+I10+K10+N10+P10+R10+T10+V10+X10)</f>
        <v>1384</v>
      </c>
      <c r="D10" s="26">
        <f>SUM(F10+H10+J10+L10+O10+Q10+S10+U10+W10+Y10)</f>
        <v>1384</v>
      </c>
      <c r="E10" s="26"/>
      <c r="F10" s="26"/>
      <c r="G10" s="19"/>
      <c r="H10" s="26"/>
      <c r="I10" s="19"/>
      <c r="J10" s="26"/>
      <c r="K10" s="26"/>
      <c r="L10" s="20"/>
      <c r="M10" s="27" t="s">
        <v>11</v>
      </c>
      <c r="N10" s="22">
        <v>764</v>
      </c>
      <c r="O10" s="20">
        <v>764</v>
      </c>
      <c r="P10" s="22">
        <v>300</v>
      </c>
      <c r="Q10" s="20">
        <v>300</v>
      </c>
      <c r="R10" s="22">
        <v>300</v>
      </c>
      <c r="S10" s="20">
        <v>300</v>
      </c>
      <c r="T10" s="22">
        <v>20</v>
      </c>
      <c r="U10" s="20">
        <v>20</v>
      </c>
      <c r="V10" s="22"/>
      <c r="W10" s="20"/>
      <c r="X10" s="22"/>
      <c r="Y10" s="56"/>
      <c r="Z10" s="58"/>
      <c r="AA10" s="58"/>
    </row>
    <row r="11" spans="1:27" ht="15" customHeight="1">
      <c r="A11" s="28">
        <v>2</v>
      </c>
      <c r="B11" s="27" t="s">
        <v>14</v>
      </c>
      <c r="C11" s="26">
        <f aca="true" t="shared" si="0" ref="C11:C26">SUM(E11+G11+I11+K11+N11+P11+R11+T11+V11+X11)</f>
        <v>5059</v>
      </c>
      <c r="D11" s="26">
        <f aca="true" t="shared" si="1" ref="D11:D26">SUM(F11+H11+J11+L11+O11+Q11+S11+U11+W11+Y11)</f>
        <v>5059</v>
      </c>
      <c r="E11" s="20"/>
      <c r="F11" s="20"/>
      <c r="G11" s="20"/>
      <c r="H11" s="20"/>
      <c r="I11" s="20"/>
      <c r="J11" s="20"/>
      <c r="K11" s="20"/>
      <c r="L11" s="20"/>
      <c r="M11" s="27" t="s">
        <v>13</v>
      </c>
      <c r="N11" s="20">
        <v>2217</v>
      </c>
      <c r="O11" s="20">
        <v>2217</v>
      </c>
      <c r="P11" s="20">
        <v>800</v>
      </c>
      <c r="Q11" s="20">
        <v>800</v>
      </c>
      <c r="R11" s="20">
        <v>1500</v>
      </c>
      <c r="S11" s="20">
        <v>1500</v>
      </c>
      <c r="T11" s="20">
        <v>42</v>
      </c>
      <c r="U11" s="20">
        <v>42</v>
      </c>
      <c r="V11" s="20"/>
      <c r="W11" s="20"/>
      <c r="X11" s="20">
        <v>500</v>
      </c>
      <c r="Y11" s="56">
        <v>500</v>
      </c>
      <c r="Z11" s="58"/>
      <c r="AA11" s="58"/>
    </row>
    <row r="12" spans="1:27" ht="15" customHeight="1">
      <c r="A12" s="28">
        <v>3</v>
      </c>
      <c r="B12" s="27" t="s">
        <v>16</v>
      </c>
      <c r="C12" s="26">
        <f t="shared" si="0"/>
        <v>3096</v>
      </c>
      <c r="D12" s="26">
        <f t="shared" si="1"/>
        <v>3095.21</v>
      </c>
      <c r="E12" s="20">
        <v>200</v>
      </c>
      <c r="F12" s="20">
        <v>200</v>
      </c>
      <c r="G12" s="20"/>
      <c r="H12" s="20"/>
      <c r="I12" s="20"/>
      <c r="J12" s="20"/>
      <c r="K12" s="20"/>
      <c r="L12" s="20"/>
      <c r="M12" s="27" t="s">
        <v>15</v>
      </c>
      <c r="N12" s="20">
        <v>1763</v>
      </c>
      <c r="O12" s="20">
        <v>1762.21</v>
      </c>
      <c r="P12" s="20">
        <v>200</v>
      </c>
      <c r="Q12" s="20">
        <v>200</v>
      </c>
      <c r="R12" s="20">
        <v>400</v>
      </c>
      <c r="S12" s="20">
        <v>400</v>
      </c>
      <c r="T12" s="20">
        <v>33</v>
      </c>
      <c r="U12" s="20">
        <v>33</v>
      </c>
      <c r="V12" s="20">
        <v>500</v>
      </c>
      <c r="W12" s="20">
        <v>500</v>
      </c>
      <c r="X12" s="20"/>
      <c r="Y12" s="56"/>
      <c r="Z12" s="58"/>
      <c r="AA12" s="58"/>
    </row>
    <row r="13" spans="1:27" ht="15" customHeight="1">
      <c r="A13" s="28">
        <v>4</v>
      </c>
      <c r="B13" s="27" t="s">
        <v>18</v>
      </c>
      <c r="C13" s="26">
        <f t="shared" si="0"/>
        <v>1648</v>
      </c>
      <c r="D13" s="26">
        <f t="shared" si="1"/>
        <v>1640</v>
      </c>
      <c r="E13" s="20"/>
      <c r="F13" s="20"/>
      <c r="G13" s="20"/>
      <c r="H13" s="20"/>
      <c r="I13" s="20"/>
      <c r="J13" s="20"/>
      <c r="K13" s="20"/>
      <c r="L13" s="20"/>
      <c r="M13" s="27" t="s">
        <v>17</v>
      </c>
      <c r="N13" s="20">
        <v>1628</v>
      </c>
      <c r="O13" s="20">
        <v>1620</v>
      </c>
      <c r="P13" s="20"/>
      <c r="Q13" s="20"/>
      <c r="R13" s="20"/>
      <c r="S13" s="20"/>
      <c r="T13" s="20">
        <v>20</v>
      </c>
      <c r="U13" s="20">
        <v>20</v>
      </c>
      <c r="V13" s="20"/>
      <c r="W13" s="20"/>
      <c r="X13" s="20"/>
      <c r="Y13" s="56"/>
      <c r="Z13" s="58"/>
      <c r="AA13" s="58"/>
    </row>
    <row r="14" spans="1:27" ht="15" customHeight="1">
      <c r="A14" s="28">
        <v>5</v>
      </c>
      <c r="B14" s="27" t="s">
        <v>20</v>
      </c>
      <c r="C14" s="26">
        <f t="shared" si="0"/>
        <v>2160</v>
      </c>
      <c r="D14" s="26">
        <f t="shared" si="1"/>
        <v>2160</v>
      </c>
      <c r="E14" s="20"/>
      <c r="F14" s="20"/>
      <c r="G14" s="20"/>
      <c r="H14" s="20"/>
      <c r="I14" s="20"/>
      <c r="J14" s="20"/>
      <c r="K14" s="20"/>
      <c r="L14" s="20"/>
      <c r="M14" s="27" t="s">
        <v>19</v>
      </c>
      <c r="N14" s="20">
        <v>1640</v>
      </c>
      <c r="O14" s="20">
        <v>1640</v>
      </c>
      <c r="P14" s="20">
        <v>500</v>
      </c>
      <c r="Q14" s="20">
        <v>500</v>
      </c>
      <c r="R14" s="20"/>
      <c r="S14" s="20"/>
      <c r="T14" s="20">
        <v>20</v>
      </c>
      <c r="U14" s="20">
        <v>20</v>
      </c>
      <c r="V14" s="20"/>
      <c r="W14" s="20"/>
      <c r="X14" s="20"/>
      <c r="Y14" s="56"/>
      <c r="Z14" s="58"/>
      <c r="AA14" s="58"/>
    </row>
    <row r="15" spans="1:27" ht="15" customHeight="1">
      <c r="A15" s="28">
        <v>6</v>
      </c>
      <c r="B15" s="27" t="s">
        <v>22</v>
      </c>
      <c r="C15" s="26">
        <f t="shared" si="0"/>
        <v>6704</v>
      </c>
      <c r="D15" s="26">
        <f t="shared" si="1"/>
        <v>6704</v>
      </c>
      <c r="E15" s="20"/>
      <c r="F15" s="20"/>
      <c r="G15" s="20"/>
      <c r="H15" s="20"/>
      <c r="I15" s="20">
        <v>1000</v>
      </c>
      <c r="J15" s="20">
        <v>1000</v>
      </c>
      <c r="K15" s="20"/>
      <c r="L15" s="20"/>
      <c r="M15" s="27" t="s">
        <v>21</v>
      </c>
      <c r="N15" s="20">
        <v>1844</v>
      </c>
      <c r="O15" s="20">
        <v>1844</v>
      </c>
      <c r="P15" s="20">
        <v>800</v>
      </c>
      <c r="Q15" s="20">
        <v>800</v>
      </c>
      <c r="R15" s="20">
        <v>2000</v>
      </c>
      <c r="S15" s="20">
        <v>2000</v>
      </c>
      <c r="T15" s="20">
        <v>60</v>
      </c>
      <c r="U15" s="20">
        <v>60</v>
      </c>
      <c r="V15" s="20">
        <v>1000</v>
      </c>
      <c r="W15" s="20">
        <v>1000</v>
      </c>
      <c r="X15" s="20"/>
      <c r="Y15" s="56"/>
      <c r="Z15" s="58"/>
      <c r="AA15" s="58"/>
    </row>
    <row r="16" spans="1:27" ht="15" customHeight="1">
      <c r="A16" s="28">
        <v>7</v>
      </c>
      <c r="B16" s="27" t="s">
        <v>24</v>
      </c>
      <c r="C16" s="26">
        <f t="shared" si="0"/>
        <v>5288</v>
      </c>
      <c r="D16" s="26">
        <f t="shared" si="1"/>
        <v>5236</v>
      </c>
      <c r="E16" s="20"/>
      <c r="F16" s="20"/>
      <c r="G16" s="20"/>
      <c r="H16" s="20"/>
      <c r="I16" s="20">
        <v>400</v>
      </c>
      <c r="J16" s="20">
        <v>400</v>
      </c>
      <c r="K16" s="20"/>
      <c r="L16" s="20"/>
      <c r="M16" s="27" t="s">
        <v>23</v>
      </c>
      <c r="N16" s="20">
        <v>2518</v>
      </c>
      <c r="O16" s="20">
        <v>2466</v>
      </c>
      <c r="P16" s="20">
        <v>1000</v>
      </c>
      <c r="Q16" s="20">
        <v>1000</v>
      </c>
      <c r="R16" s="20">
        <v>1000</v>
      </c>
      <c r="S16" s="20">
        <v>1000</v>
      </c>
      <c r="T16" s="20">
        <v>70</v>
      </c>
      <c r="U16" s="20">
        <v>70</v>
      </c>
      <c r="V16" s="20">
        <v>300</v>
      </c>
      <c r="W16" s="20">
        <v>300</v>
      </c>
      <c r="X16" s="20"/>
      <c r="Y16" s="56"/>
      <c r="Z16" s="58"/>
      <c r="AA16" s="58"/>
    </row>
    <row r="17" spans="1:27" ht="15" customHeight="1">
      <c r="A17" s="28">
        <v>8</v>
      </c>
      <c r="B17" s="27" t="s">
        <v>26</v>
      </c>
      <c r="C17" s="26">
        <f t="shared" si="0"/>
        <v>4352</v>
      </c>
      <c r="D17" s="26">
        <f t="shared" si="1"/>
        <v>4250.9</v>
      </c>
      <c r="E17" s="20"/>
      <c r="F17" s="20"/>
      <c r="G17" s="20">
        <v>800</v>
      </c>
      <c r="H17" s="20">
        <v>800</v>
      </c>
      <c r="I17" s="20">
        <v>500</v>
      </c>
      <c r="J17" s="20">
        <v>500</v>
      </c>
      <c r="K17" s="20"/>
      <c r="L17" s="20"/>
      <c r="M17" s="27" t="s">
        <v>25</v>
      </c>
      <c r="N17" s="20">
        <v>1452</v>
      </c>
      <c r="O17" s="20">
        <v>1350.9</v>
      </c>
      <c r="P17" s="20">
        <v>200</v>
      </c>
      <c r="Q17" s="20">
        <v>200</v>
      </c>
      <c r="R17" s="20">
        <v>1000</v>
      </c>
      <c r="S17" s="20">
        <v>1000</v>
      </c>
      <c r="T17" s="20"/>
      <c r="U17" s="20"/>
      <c r="V17" s="20">
        <v>400</v>
      </c>
      <c r="W17" s="20">
        <v>400</v>
      </c>
      <c r="X17" s="20"/>
      <c r="Y17" s="56"/>
      <c r="Z17" s="58"/>
      <c r="AA17" s="58"/>
    </row>
    <row r="18" spans="1:27" ht="15" customHeight="1">
      <c r="A18" s="28">
        <v>9</v>
      </c>
      <c r="B18" s="27" t="s">
        <v>28</v>
      </c>
      <c r="C18" s="26">
        <f>SUM(E18+G18+I18+K18+N18+P18+R18+T18+V18+X18+Z18)</f>
        <v>17424</v>
      </c>
      <c r="D18" s="26">
        <f>SUM(F18+H18+J18+L18+O18+Q18+S18+U18+W18+Y18+AA18)</f>
        <v>17424</v>
      </c>
      <c r="E18" s="20">
        <v>1000</v>
      </c>
      <c r="F18" s="20">
        <v>1000</v>
      </c>
      <c r="G18" s="20">
        <v>1000</v>
      </c>
      <c r="H18" s="20">
        <v>1000</v>
      </c>
      <c r="I18" s="20"/>
      <c r="J18" s="20"/>
      <c r="K18" s="20"/>
      <c r="L18" s="20"/>
      <c r="M18" s="27" t="s">
        <v>27</v>
      </c>
      <c r="N18" s="20">
        <v>6424</v>
      </c>
      <c r="O18" s="20">
        <v>6424</v>
      </c>
      <c r="P18" s="20">
        <v>1500</v>
      </c>
      <c r="Q18" s="20">
        <v>1500</v>
      </c>
      <c r="R18" s="20">
        <v>5000</v>
      </c>
      <c r="S18" s="20">
        <v>5000</v>
      </c>
      <c r="T18" s="20"/>
      <c r="U18" s="20"/>
      <c r="V18" s="20">
        <v>1300</v>
      </c>
      <c r="W18" s="20">
        <v>1300</v>
      </c>
      <c r="X18" s="20">
        <v>600</v>
      </c>
      <c r="Y18" s="56">
        <v>600</v>
      </c>
      <c r="Z18" s="59">
        <v>600</v>
      </c>
      <c r="AA18" s="59">
        <v>600</v>
      </c>
    </row>
    <row r="19" spans="1:27" ht="15" customHeight="1">
      <c r="A19" s="28">
        <v>10</v>
      </c>
      <c r="B19" s="27" t="s">
        <v>30</v>
      </c>
      <c r="C19" s="26">
        <f t="shared" si="0"/>
        <v>1852</v>
      </c>
      <c r="D19" s="26">
        <f t="shared" si="1"/>
        <v>1284</v>
      </c>
      <c r="E19" s="20"/>
      <c r="F19" s="20"/>
      <c r="G19" s="20"/>
      <c r="H19" s="20"/>
      <c r="I19" s="20"/>
      <c r="J19" s="20"/>
      <c r="K19" s="20"/>
      <c r="L19" s="20"/>
      <c r="M19" s="27" t="s">
        <v>29</v>
      </c>
      <c r="N19" s="20">
        <v>617</v>
      </c>
      <c r="O19" s="20">
        <v>334</v>
      </c>
      <c r="P19" s="20">
        <v>700</v>
      </c>
      <c r="Q19" s="20">
        <v>615</v>
      </c>
      <c r="R19" s="20">
        <v>200</v>
      </c>
      <c r="S19" s="20">
        <v>0</v>
      </c>
      <c r="T19" s="20">
        <v>35</v>
      </c>
      <c r="U19" s="20">
        <v>35</v>
      </c>
      <c r="V19" s="20"/>
      <c r="W19" s="20"/>
      <c r="X19" s="20">
        <v>300</v>
      </c>
      <c r="Y19" s="56">
        <v>300</v>
      </c>
      <c r="Z19" s="58"/>
      <c r="AA19" s="58"/>
    </row>
    <row r="20" spans="1:27" ht="15" customHeight="1">
      <c r="A20" s="28">
        <v>11</v>
      </c>
      <c r="B20" s="27" t="s">
        <v>32</v>
      </c>
      <c r="C20" s="26">
        <f t="shared" si="0"/>
        <v>2568</v>
      </c>
      <c r="D20" s="26">
        <f t="shared" si="1"/>
        <v>2536</v>
      </c>
      <c r="E20" s="20"/>
      <c r="F20" s="20"/>
      <c r="G20" s="20"/>
      <c r="H20" s="20"/>
      <c r="I20" s="20"/>
      <c r="J20" s="20"/>
      <c r="K20" s="20"/>
      <c r="L20" s="20"/>
      <c r="M20" s="27" t="s">
        <v>31</v>
      </c>
      <c r="N20" s="20">
        <v>1568</v>
      </c>
      <c r="O20" s="20">
        <v>1536</v>
      </c>
      <c r="P20" s="20">
        <v>500</v>
      </c>
      <c r="Q20" s="20">
        <v>500</v>
      </c>
      <c r="R20" s="20">
        <v>500</v>
      </c>
      <c r="S20" s="20">
        <v>500</v>
      </c>
      <c r="T20" s="20"/>
      <c r="U20" s="20"/>
      <c r="V20" s="20"/>
      <c r="W20" s="20"/>
      <c r="X20" s="20"/>
      <c r="Y20" s="56"/>
      <c r="Z20" s="58"/>
      <c r="AA20" s="58"/>
    </row>
    <row r="21" spans="1:27" ht="15" customHeight="1">
      <c r="A21" s="28">
        <v>12</v>
      </c>
      <c r="B21" s="27" t="s">
        <v>34</v>
      </c>
      <c r="C21" s="26">
        <f t="shared" si="0"/>
        <v>5026</v>
      </c>
      <c r="D21" s="26">
        <f t="shared" si="1"/>
        <v>2832</v>
      </c>
      <c r="E21" s="20"/>
      <c r="F21" s="20"/>
      <c r="G21" s="20"/>
      <c r="H21" s="20"/>
      <c r="I21" s="20">
        <v>300</v>
      </c>
      <c r="J21" s="20">
        <v>300</v>
      </c>
      <c r="K21" s="20"/>
      <c r="L21" s="20"/>
      <c r="M21" s="27" t="s">
        <v>33</v>
      </c>
      <c r="N21" s="20">
        <v>2866</v>
      </c>
      <c r="O21" s="20">
        <v>1866</v>
      </c>
      <c r="P21" s="20">
        <v>800</v>
      </c>
      <c r="Q21" s="20">
        <v>606</v>
      </c>
      <c r="R21" s="20">
        <v>1000</v>
      </c>
      <c r="S21" s="20">
        <v>0</v>
      </c>
      <c r="T21" s="20">
        <v>60</v>
      </c>
      <c r="U21" s="20">
        <v>60</v>
      </c>
      <c r="V21" s="20"/>
      <c r="W21" s="20"/>
      <c r="X21" s="20"/>
      <c r="Y21" s="56"/>
      <c r="Z21" s="58"/>
      <c r="AA21" s="58"/>
    </row>
    <row r="22" spans="1:27" ht="15" customHeight="1">
      <c r="A22" s="28">
        <v>13</v>
      </c>
      <c r="B22" s="27" t="s">
        <v>36</v>
      </c>
      <c r="C22" s="26">
        <f t="shared" si="0"/>
        <v>3912</v>
      </c>
      <c r="D22" s="26">
        <f t="shared" si="1"/>
        <v>3912</v>
      </c>
      <c r="E22" s="20">
        <v>150</v>
      </c>
      <c r="F22" s="20">
        <v>150</v>
      </c>
      <c r="G22" s="20"/>
      <c r="H22" s="20"/>
      <c r="I22" s="20"/>
      <c r="J22" s="20"/>
      <c r="K22" s="20"/>
      <c r="L22" s="20"/>
      <c r="M22" s="27" t="s">
        <v>35</v>
      </c>
      <c r="N22" s="20">
        <v>1712</v>
      </c>
      <c r="O22" s="20">
        <v>1712</v>
      </c>
      <c r="P22" s="20">
        <v>1000</v>
      </c>
      <c r="Q22" s="20">
        <v>1000</v>
      </c>
      <c r="R22" s="20">
        <v>1000</v>
      </c>
      <c r="S22" s="20">
        <v>1000</v>
      </c>
      <c r="T22" s="20">
        <v>50</v>
      </c>
      <c r="U22" s="20">
        <v>50</v>
      </c>
      <c r="V22" s="20"/>
      <c r="W22" s="20"/>
      <c r="X22" s="20"/>
      <c r="Y22" s="56"/>
      <c r="Z22" s="58"/>
      <c r="AA22" s="58"/>
    </row>
    <row r="23" spans="1:27" ht="15" customHeight="1">
      <c r="A23" s="28">
        <v>14</v>
      </c>
      <c r="B23" s="27" t="s">
        <v>38</v>
      </c>
      <c r="C23" s="26">
        <f t="shared" si="0"/>
        <v>3040</v>
      </c>
      <c r="D23" s="26">
        <f t="shared" si="1"/>
        <v>3040</v>
      </c>
      <c r="E23" s="20">
        <v>100</v>
      </c>
      <c r="F23" s="20">
        <v>100</v>
      </c>
      <c r="G23" s="20"/>
      <c r="H23" s="20"/>
      <c r="I23" s="20"/>
      <c r="J23" s="20"/>
      <c r="K23" s="20">
        <v>200</v>
      </c>
      <c r="L23" s="20">
        <v>200</v>
      </c>
      <c r="M23" s="27" t="s">
        <v>37</v>
      </c>
      <c r="N23" s="20">
        <v>1205</v>
      </c>
      <c r="O23" s="20">
        <v>1205</v>
      </c>
      <c r="P23" s="20">
        <v>500</v>
      </c>
      <c r="Q23" s="20">
        <v>500</v>
      </c>
      <c r="R23" s="20">
        <v>1000</v>
      </c>
      <c r="S23" s="20">
        <v>1000</v>
      </c>
      <c r="T23" s="20">
        <v>35</v>
      </c>
      <c r="U23" s="20">
        <v>35</v>
      </c>
      <c r="V23" s="20"/>
      <c r="W23" s="20"/>
      <c r="X23" s="20"/>
      <c r="Y23" s="56"/>
      <c r="Z23" s="58"/>
      <c r="AA23" s="58"/>
    </row>
    <row r="24" spans="1:27" ht="15" customHeight="1">
      <c r="A24" s="28">
        <v>15</v>
      </c>
      <c r="B24" s="27" t="s">
        <v>40</v>
      </c>
      <c r="C24" s="26">
        <f t="shared" si="0"/>
        <v>2112</v>
      </c>
      <c r="D24" s="26">
        <f t="shared" si="1"/>
        <v>1970.52</v>
      </c>
      <c r="E24" s="20"/>
      <c r="F24" s="20"/>
      <c r="G24" s="20"/>
      <c r="H24" s="20"/>
      <c r="I24" s="20"/>
      <c r="J24" s="20"/>
      <c r="K24" s="20">
        <v>500</v>
      </c>
      <c r="L24" s="20">
        <v>482.52</v>
      </c>
      <c r="M24" s="27" t="s">
        <v>39</v>
      </c>
      <c r="N24" s="20">
        <v>1522</v>
      </c>
      <c r="O24" s="20">
        <v>1398</v>
      </c>
      <c r="P24" s="20"/>
      <c r="Q24" s="20"/>
      <c r="R24" s="20"/>
      <c r="S24" s="20"/>
      <c r="T24" s="20">
        <v>90</v>
      </c>
      <c r="U24" s="20">
        <v>90</v>
      </c>
      <c r="V24" s="20"/>
      <c r="W24" s="20"/>
      <c r="X24" s="20"/>
      <c r="Y24" s="56"/>
      <c r="Z24" s="58"/>
      <c r="AA24" s="58"/>
    </row>
    <row r="25" spans="1:27" ht="15" customHeight="1">
      <c r="A25" s="28">
        <v>16</v>
      </c>
      <c r="B25" s="27" t="s">
        <v>42</v>
      </c>
      <c r="C25" s="26">
        <f t="shared" si="0"/>
        <v>7240</v>
      </c>
      <c r="D25" s="26">
        <f t="shared" si="1"/>
        <v>7228.4400000000005</v>
      </c>
      <c r="E25" s="20"/>
      <c r="F25" s="20"/>
      <c r="G25" s="20">
        <v>200</v>
      </c>
      <c r="H25" s="20">
        <v>200</v>
      </c>
      <c r="I25" s="20"/>
      <c r="J25" s="20"/>
      <c r="K25" s="20"/>
      <c r="L25" s="20"/>
      <c r="M25" s="27" t="s">
        <v>41</v>
      </c>
      <c r="N25" s="20">
        <v>2540</v>
      </c>
      <c r="O25" s="20">
        <v>2528.44</v>
      </c>
      <c r="P25" s="20">
        <v>300</v>
      </c>
      <c r="Q25" s="20">
        <v>300</v>
      </c>
      <c r="R25" s="20">
        <v>4000</v>
      </c>
      <c r="S25" s="20">
        <v>4000</v>
      </c>
      <c r="T25" s="20"/>
      <c r="U25" s="20"/>
      <c r="V25" s="20">
        <v>200</v>
      </c>
      <c r="W25" s="20">
        <v>200</v>
      </c>
      <c r="X25" s="20"/>
      <c r="Y25" s="56"/>
      <c r="Z25" s="58"/>
      <c r="AA25" s="58"/>
    </row>
    <row r="26" spans="1:27" ht="15" customHeight="1">
      <c r="A26" s="28">
        <v>17</v>
      </c>
      <c r="B26" s="27" t="s">
        <v>44</v>
      </c>
      <c r="C26" s="26">
        <f t="shared" si="0"/>
        <v>1816</v>
      </c>
      <c r="D26" s="26">
        <f t="shared" si="1"/>
        <v>1784</v>
      </c>
      <c r="E26" s="20"/>
      <c r="F26" s="20"/>
      <c r="G26" s="21"/>
      <c r="H26" s="20"/>
      <c r="I26" s="20"/>
      <c r="J26" s="20"/>
      <c r="K26" s="20"/>
      <c r="L26" s="20"/>
      <c r="M26" s="27" t="s">
        <v>43</v>
      </c>
      <c r="N26" s="21">
        <v>751</v>
      </c>
      <c r="O26" s="20">
        <v>719</v>
      </c>
      <c r="P26" s="21">
        <v>500</v>
      </c>
      <c r="Q26" s="20">
        <v>500</v>
      </c>
      <c r="R26" s="21">
        <v>500</v>
      </c>
      <c r="S26" s="20">
        <v>500</v>
      </c>
      <c r="T26" s="21">
        <v>65</v>
      </c>
      <c r="U26" s="20">
        <v>65</v>
      </c>
      <c r="V26" s="21"/>
      <c r="W26" s="20"/>
      <c r="X26" s="21"/>
      <c r="Y26" s="56"/>
      <c r="Z26" s="58"/>
      <c r="AA26" s="58"/>
    </row>
    <row r="27" spans="1:27" ht="15" customHeight="1">
      <c r="A27" s="29" t="s">
        <v>45</v>
      </c>
      <c r="B27" s="29"/>
      <c r="C27" s="31">
        <f aca="true" t="shared" si="2" ref="C27:L27">SUM(C10:C26)</f>
        <v>74681</v>
      </c>
      <c r="D27" s="31">
        <f t="shared" si="2"/>
        <v>71540.06999999999</v>
      </c>
      <c r="E27" s="31">
        <f t="shared" si="2"/>
        <v>1450</v>
      </c>
      <c r="F27" s="31">
        <f t="shared" si="2"/>
        <v>1450</v>
      </c>
      <c r="G27" s="31">
        <f t="shared" si="2"/>
        <v>2000</v>
      </c>
      <c r="H27" s="31">
        <f t="shared" si="2"/>
        <v>2000</v>
      </c>
      <c r="I27" s="31">
        <f t="shared" si="2"/>
        <v>2200</v>
      </c>
      <c r="J27" s="31">
        <f t="shared" si="2"/>
        <v>2200</v>
      </c>
      <c r="K27" s="31">
        <f t="shared" si="2"/>
        <v>700</v>
      </c>
      <c r="L27" s="31">
        <f t="shared" si="2"/>
        <v>682.52</v>
      </c>
      <c r="M27" s="30"/>
      <c r="N27" s="32">
        <f aca="true" t="shared" si="3" ref="N27:AA27">SUM(N10:N26)</f>
        <v>33031</v>
      </c>
      <c r="O27" s="31">
        <f t="shared" si="3"/>
        <v>31386.55</v>
      </c>
      <c r="P27" s="31">
        <f t="shared" si="3"/>
        <v>9600</v>
      </c>
      <c r="Q27" s="31">
        <f t="shared" si="3"/>
        <v>9321</v>
      </c>
      <c r="R27" s="31">
        <f t="shared" si="3"/>
        <v>19400</v>
      </c>
      <c r="S27" s="31">
        <f t="shared" si="3"/>
        <v>18200</v>
      </c>
      <c r="T27" s="31">
        <f t="shared" si="3"/>
        <v>600</v>
      </c>
      <c r="U27" s="31">
        <f t="shared" si="3"/>
        <v>600</v>
      </c>
      <c r="V27" s="31">
        <f t="shared" si="3"/>
        <v>3700</v>
      </c>
      <c r="W27" s="31">
        <f t="shared" si="3"/>
        <v>3700</v>
      </c>
      <c r="X27" s="31">
        <f t="shared" si="3"/>
        <v>1400</v>
      </c>
      <c r="Y27" s="57">
        <f t="shared" si="3"/>
        <v>1400</v>
      </c>
      <c r="Z27" s="57">
        <f t="shared" si="3"/>
        <v>600</v>
      </c>
      <c r="AA27" s="57">
        <f t="shared" si="3"/>
        <v>600</v>
      </c>
    </row>
    <row r="28" spans="1:23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5" ht="15" customHeight="1">
      <c r="A32" s="49" t="s">
        <v>205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 t="s">
        <v>206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3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12" ht="1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27" ht="15" customHeight="1">
      <c r="A36" s="36" t="s">
        <v>0</v>
      </c>
      <c r="B36" s="36" t="s">
        <v>53</v>
      </c>
      <c r="C36" s="36" t="s">
        <v>54</v>
      </c>
      <c r="D36" s="36"/>
      <c r="E36" s="36"/>
      <c r="F36" s="36"/>
      <c r="G36" s="36"/>
      <c r="H36" s="36"/>
      <c r="I36" s="36"/>
      <c r="J36" s="36"/>
      <c r="K36" s="36"/>
      <c r="L36" s="36"/>
      <c r="M36" s="40" t="s">
        <v>46</v>
      </c>
      <c r="N36" s="41" t="s">
        <v>1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</row>
    <row r="37" spans="1:27" ht="15" customHeight="1">
      <c r="A37" s="36"/>
      <c r="B37" s="36"/>
      <c r="C37" s="36"/>
      <c r="D37" s="36"/>
      <c r="E37" s="36" t="s">
        <v>2</v>
      </c>
      <c r="F37" s="36"/>
      <c r="G37" s="36"/>
      <c r="H37" s="36"/>
      <c r="I37" s="37" t="s">
        <v>3</v>
      </c>
      <c r="J37" s="38"/>
      <c r="K37" s="38"/>
      <c r="L37" s="39"/>
      <c r="M37" s="40"/>
      <c r="N37" s="40" t="s">
        <v>47</v>
      </c>
      <c r="O37" s="40"/>
      <c r="P37" s="40"/>
      <c r="Q37" s="40"/>
      <c r="R37" s="40"/>
      <c r="S37" s="40"/>
      <c r="T37" s="40"/>
      <c r="U37" s="40"/>
      <c r="V37" s="41" t="s">
        <v>48</v>
      </c>
      <c r="W37" s="42"/>
      <c r="X37" s="42"/>
      <c r="Y37" s="42"/>
      <c r="Z37" s="42"/>
      <c r="AA37" s="43"/>
    </row>
    <row r="38" spans="1:27" ht="15" customHeight="1">
      <c r="A38" s="36"/>
      <c r="B38" s="36"/>
      <c r="C38" s="36"/>
      <c r="D38" s="36"/>
      <c r="E38" s="37" t="s">
        <v>4</v>
      </c>
      <c r="F38" s="38"/>
      <c r="G38" s="38"/>
      <c r="H38" s="39"/>
      <c r="I38" s="36" t="s">
        <v>5</v>
      </c>
      <c r="J38" s="36"/>
      <c r="K38" s="36"/>
      <c r="L38" s="36"/>
      <c r="M38" s="40"/>
      <c r="N38" s="41" t="s">
        <v>49</v>
      </c>
      <c r="O38" s="42"/>
      <c r="P38" s="42"/>
      <c r="Q38" s="42"/>
      <c r="R38" s="42"/>
      <c r="S38" s="42"/>
      <c r="T38" s="42"/>
      <c r="U38" s="43"/>
      <c r="V38" s="41" t="s">
        <v>200</v>
      </c>
      <c r="W38" s="42"/>
      <c r="X38" s="42"/>
      <c r="Y38" s="42"/>
      <c r="Z38" s="42"/>
      <c r="AA38" s="43"/>
    </row>
    <row r="39" spans="1:27" ht="15" customHeight="1">
      <c r="A39" s="36"/>
      <c r="B39" s="36"/>
      <c r="C39" s="36"/>
      <c r="D39" s="36"/>
      <c r="E39" s="36" t="s">
        <v>7</v>
      </c>
      <c r="F39" s="36"/>
      <c r="G39" s="36" t="s">
        <v>6</v>
      </c>
      <c r="H39" s="36"/>
      <c r="I39" s="36" t="s">
        <v>7</v>
      </c>
      <c r="J39" s="36"/>
      <c r="K39" s="36" t="s">
        <v>8</v>
      </c>
      <c r="L39" s="36"/>
      <c r="M39" s="40"/>
      <c r="N39" s="40" t="s">
        <v>7</v>
      </c>
      <c r="O39" s="40"/>
      <c r="P39" s="40" t="s">
        <v>50</v>
      </c>
      <c r="Q39" s="40"/>
      <c r="R39" s="40" t="s">
        <v>8</v>
      </c>
      <c r="S39" s="40"/>
      <c r="T39" s="40" t="s">
        <v>51</v>
      </c>
      <c r="U39" s="40"/>
      <c r="V39" s="40" t="s">
        <v>52</v>
      </c>
      <c r="W39" s="40"/>
      <c r="X39" s="44" t="s">
        <v>8</v>
      </c>
      <c r="Y39" s="54"/>
      <c r="Z39" s="62" t="s">
        <v>51</v>
      </c>
      <c r="AA39" s="44"/>
    </row>
    <row r="40" spans="1:27" ht="15" customHeight="1">
      <c r="A40" s="36"/>
      <c r="B40" s="36"/>
      <c r="C40" s="33" t="s">
        <v>9</v>
      </c>
      <c r="D40" s="33" t="s">
        <v>10</v>
      </c>
      <c r="E40" s="33" t="s">
        <v>9</v>
      </c>
      <c r="F40" s="33" t="s">
        <v>10</v>
      </c>
      <c r="G40" s="33" t="s">
        <v>9</v>
      </c>
      <c r="H40" s="33" t="s">
        <v>10</v>
      </c>
      <c r="I40" s="33" t="s">
        <v>9</v>
      </c>
      <c r="J40" s="33" t="s">
        <v>10</v>
      </c>
      <c r="K40" s="33" t="s">
        <v>9</v>
      </c>
      <c r="L40" s="34" t="s">
        <v>10</v>
      </c>
      <c r="M40" s="40"/>
      <c r="N40" s="34" t="s">
        <v>9</v>
      </c>
      <c r="O40" s="34" t="s">
        <v>10</v>
      </c>
      <c r="P40" s="34" t="s">
        <v>9</v>
      </c>
      <c r="Q40" s="34" t="s">
        <v>10</v>
      </c>
      <c r="R40" s="34" t="s">
        <v>9</v>
      </c>
      <c r="S40" s="34" t="s">
        <v>10</v>
      </c>
      <c r="T40" s="34" t="s">
        <v>9</v>
      </c>
      <c r="U40" s="34" t="s">
        <v>10</v>
      </c>
      <c r="V40" s="34" t="s">
        <v>9</v>
      </c>
      <c r="W40" s="34" t="s">
        <v>10</v>
      </c>
      <c r="X40" s="34" t="s">
        <v>9</v>
      </c>
      <c r="Y40" s="60" t="s">
        <v>10</v>
      </c>
      <c r="Z40" s="34" t="s">
        <v>9</v>
      </c>
      <c r="AA40" s="34" t="s">
        <v>10</v>
      </c>
    </row>
    <row r="41" spans="1:27" ht="15" customHeight="1">
      <c r="A41" s="10" t="s">
        <v>55</v>
      </c>
      <c r="B41" s="10" t="s">
        <v>56</v>
      </c>
      <c r="C41" s="26">
        <f>SUM(E41+G41+I41+K41+N41+P41+R41+T41+V41+X41)</f>
        <v>9336</v>
      </c>
      <c r="D41" s="26">
        <f>SUM(F41+H41+J41+L41+O41+Q41+S41+U41+W41+Y41)</f>
        <v>8344</v>
      </c>
      <c r="E41" s="20"/>
      <c r="F41" s="20"/>
      <c r="G41" s="22"/>
      <c r="H41" s="20"/>
      <c r="I41" s="22"/>
      <c r="J41" s="20"/>
      <c r="K41" s="20">
        <v>800</v>
      </c>
      <c r="L41" s="20">
        <v>800</v>
      </c>
      <c r="M41" s="28">
        <v>18</v>
      </c>
      <c r="N41" s="22">
        <v>4016</v>
      </c>
      <c r="O41" s="20">
        <v>3024</v>
      </c>
      <c r="P41" s="22">
        <v>1500</v>
      </c>
      <c r="Q41" s="20">
        <v>1500</v>
      </c>
      <c r="R41" s="22">
        <v>1000</v>
      </c>
      <c r="S41" s="20">
        <v>1000</v>
      </c>
      <c r="T41" s="22">
        <v>20</v>
      </c>
      <c r="U41" s="20">
        <v>20</v>
      </c>
      <c r="V41" s="22">
        <v>500</v>
      </c>
      <c r="W41" s="20">
        <v>500</v>
      </c>
      <c r="X41" s="20">
        <v>1500</v>
      </c>
      <c r="Y41" s="56">
        <v>1500</v>
      </c>
      <c r="Z41" s="58"/>
      <c r="AA41" s="58"/>
    </row>
    <row r="42" spans="1:27" ht="15" customHeight="1">
      <c r="A42" s="10" t="s">
        <v>57</v>
      </c>
      <c r="B42" s="10" t="s">
        <v>58</v>
      </c>
      <c r="C42" s="26">
        <f aca="true" t="shared" si="4" ref="C42:C57">SUM(E42+G42+I42+K42+N42+P42+R42+T42+V42+X42)</f>
        <v>2472</v>
      </c>
      <c r="D42" s="26">
        <f aca="true" t="shared" si="5" ref="D42:D57">SUM(F42+H42+J42+L42+O42+Q42+S42+U42+W42+Y42)</f>
        <v>1215</v>
      </c>
      <c r="E42" s="20"/>
      <c r="F42" s="20"/>
      <c r="G42" s="20"/>
      <c r="H42" s="20"/>
      <c r="I42" s="20"/>
      <c r="J42" s="20"/>
      <c r="K42" s="20"/>
      <c r="L42" s="20"/>
      <c r="M42" s="28">
        <v>19</v>
      </c>
      <c r="N42" s="20">
        <v>1372</v>
      </c>
      <c r="O42" s="20">
        <v>1200</v>
      </c>
      <c r="P42" s="20">
        <v>600</v>
      </c>
      <c r="Q42" s="20">
        <v>15</v>
      </c>
      <c r="R42" s="20">
        <v>500</v>
      </c>
      <c r="S42" s="20">
        <v>0</v>
      </c>
      <c r="T42" s="20"/>
      <c r="U42" s="20"/>
      <c r="V42" s="20"/>
      <c r="W42" s="20"/>
      <c r="X42" s="23"/>
      <c r="Y42" s="61"/>
      <c r="Z42" s="58"/>
      <c r="AA42" s="58"/>
    </row>
    <row r="43" spans="1:27" ht="15" customHeight="1">
      <c r="A43" s="10" t="s">
        <v>59</v>
      </c>
      <c r="B43" s="10" t="s">
        <v>60</v>
      </c>
      <c r="C43" s="26">
        <f t="shared" si="4"/>
        <v>6664</v>
      </c>
      <c r="D43" s="26">
        <f t="shared" si="5"/>
        <v>6632</v>
      </c>
      <c r="E43" s="20"/>
      <c r="F43" s="20"/>
      <c r="G43" s="20"/>
      <c r="H43" s="20"/>
      <c r="I43" s="20">
        <v>500</v>
      </c>
      <c r="J43" s="20">
        <v>500</v>
      </c>
      <c r="K43" s="20">
        <v>1000</v>
      </c>
      <c r="L43" s="20">
        <v>1000</v>
      </c>
      <c r="M43" s="28">
        <v>20</v>
      </c>
      <c r="N43" s="20">
        <v>3604</v>
      </c>
      <c r="O43" s="20">
        <v>3572</v>
      </c>
      <c r="P43" s="20"/>
      <c r="Q43" s="20"/>
      <c r="R43" s="20">
        <v>1500</v>
      </c>
      <c r="S43" s="20">
        <v>1500</v>
      </c>
      <c r="T43" s="20">
        <v>60</v>
      </c>
      <c r="U43" s="20">
        <v>60</v>
      </c>
      <c r="V43" s="20"/>
      <c r="W43" s="20"/>
      <c r="X43" s="23"/>
      <c r="Y43" s="61"/>
      <c r="Z43" s="58"/>
      <c r="AA43" s="58"/>
    </row>
    <row r="44" spans="1:27" ht="15" customHeight="1">
      <c r="A44" s="10" t="s">
        <v>61</v>
      </c>
      <c r="B44" s="10" t="s">
        <v>62</v>
      </c>
      <c r="C44" s="26">
        <f t="shared" si="4"/>
        <v>2216</v>
      </c>
      <c r="D44" s="26">
        <f t="shared" si="5"/>
        <v>2216</v>
      </c>
      <c r="E44" s="20"/>
      <c r="F44" s="20"/>
      <c r="G44" s="20">
        <v>400</v>
      </c>
      <c r="H44" s="20">
        <v>400</v>
      </c>
      <c r="I44" s="20">
        <v>600</v>
      </c>
      <c r="J44" s="20">
        <v>600</v>
      </c>
      <c r="K44" s="20"/>
      <c r="L44" s="20"/>
      <c r="M44" s="28">
        <v>21</v>
      </c>
      <c r="N44" s="20">
        <v>496</v>
      </c>
      <c r="O44" s="20">
        <v>496</v>
      </c>
      <c r="P44" s="20">
        <v>200</v>
      </c>
      <c r="Q44" s="20">
        <v>200</v>
      </c>
      <c r="R44" s="20">
        <v>500</v>
      </c>
      <c r="S44" s="20">
        <v>500</v>
      </c>
      <c r="T44" s="20">
        <v>20</v>
      </c>
      <c r="U44" s="20">
        <v>20</v>
      </c>
      <c r="V44" s="20"/>
      <c r="W44" s="20"/>
      <c r="X44" s="23"/>
      <c r="Y44" s="61"/>
      <c r="Z44" s="58"/>
      <c r="AA44" s="58"/>
    </row>
    <row r="45" spans="1:27" ht="15" customHeight="1">
      <c r="A45" s="10" t="s">
        <v>63</v>
      </c>
      <c r="B45" s="10" t="s">
        <v>64</v>
      </c>
      <c r="C45" s="26">
        <f t="shared" si="4"/>
        <v>816</v>
      </c>
      <c r="D45" s="26">
        <f t="shared" si="5"/>
        <v>816</v>
      </c>
      <c r="E45" s="20"/>
      <c r="F45" s="20"/>
      <c r="G45" s="20"/>
      <c r="H45" s="20"/>
      <c r="I45" s="20"/>
      <c r="J45" s="20"/>
      <c r="K45" s="20"/>
      <c r="L45" s="20"/>
      <c r="M45" s="28">
        <v>22</v>
      </c>
      <c r="N45" s="20">
        <v>416</v>
      </c>
      <c r="O45" s="20">
        <v>416</v>
      </c>
      <c r="P45" s="20">
        <v>200</v>
      </c>
      <c r="Q45" s="20">
        <v>200</v>
      </c>
      <c r="R45" s="20">
        <v>200</v>
      </c>
      <c r="S45" s="20">
        <v>200</v>
      </c>
      <c r="T45" s="20"/>
      <c r="U45" s="20"/>
      <c r="V45" s="20"/>
      <c r="W45" s="20"/>
      <c r="X45" s="23"/>
      <c r="Y45" s="61"/>
      <c r="Z45" s="58"/>
      <c r="AA45" s="58"/>
    </row>
    <row r="46" spans="1:27" ht="15" customHeight="1">
      <c r="A46" s="10" t="s">
        <v>65</v>
      </c>
      <c r="B46" s="10" t="s">
        <v>66</v>
      </c>
      <c r="C46" s="26">
        <f t="shared" si="4"/>
        <v>1248</v>
      </c>
      <c r="D46" s="26">
        <f t="shared" si="5"/>
        <v>1246.26</v>
      </c>
      <c r="E46" s="20"/>
      <c r="F46" s="20"/>
      <c r="G46" s="20"/>
      <c r="H46" s="20"/>
      <c r="I46" s="20"/>
      <c r="J46" s="20"/>
      <c r="K46" s="20"/>
      <c r="L46" s="20"/>
      <c r="M46" s="28">
        <v>23</v>
      </c>
      <c r="N46" s="20">
        <v>748</v>
      </c>
      <c r="O46" s="20">
        <v>746.26</v>
      </c>
      <c r="P46" s="20"/>
      <c r="Q46" s="20"/>
      <c r="R46" s="20">
        <v>500</v>
      </c>
      <c r="S46" s="20">
        <v>500</v>
      </c>
      <c r="T46" s="20"/>
      <c r="U46" s="20"/>
      <c r="V46" s="20"/>
      <c r="W46" s="20"/>
      <c r="X46" s="23"/>
      <c r="Y46" s="61"/>
      <c r="Z46" s="58"/>
      <c r="AA46" s="58"/>
    </row>
    <row r="47" spans="1:27" ht="15" customHeight="1">
      <c r="A47" s="10" t="s">
        <v>67</v>
      </c>
      <c r="B47" s="10" t="s">
        <v>68</v>
      </c>
      <c r="C47" s="26">
        <f t="shared" si="4"/>
        <v>1008</v>
      </c>
      <c r="D47" s="26">
        <f t="shared" si="5"/>
        <v>984</v>
      </c>
      <c r="E47" s="20"/>
      <c r="F47" s="20"/>
      <c r="G47" s="20"/>
      <c r="H47" s="20"/>
      <c r="I47" s="20"/>
      <c r="J47" s="20"/>
      <c r="K47" s="20"/>
      <c r="L47" s="20"/>
      <c r="M47" s="28">
        <v>24</v>
      </c>
      <c r="N47" s="20">
        <v>573</v>
      </c>
      <c r="O47" s="20">
        <v>549</v>
      </c>
      <c r="P47" s="20">
        <v>400</v>
      </c>
      <c r="Q47" s="20">
        <v>400</v>
      </c>
      <c r="R47" s="20"/>
      <c r="S47" s="20"/>
      <c r="T47" s="20">
        <v>35</v>
      </c>
      <c r="U47" s="20">
        <v>35</v>
      </c>
      <c r="V47" s="20"/>
      <c r="W47" s="20"/>
      <c r="X47" s="23"/>
      <c r="Y47" s="61"/>
      <c r="Z47" s="58"/>
      <c r="AA47" s="58"/>
    </row>
    <row r="48" spans="1:27" ht="15" customHeight="1">
      <c r="A48" s="10" t="s">
        <v>69</v>
      </c>
      <c r="B48" s="10" t="s">
        <v>70</v>
      </c>
      <c r="C48" s="26">
        <f t="shared" si="4"/>
        <v>5618</v>
      </c>
      <c r="D48" s="26">
        <f t="shared" si="5"/>
        <v>3612</v>
      </c>
      <c r="E48" s="20"/>
      <c r="F48" s="20"/>
      <c r="G48" s="20"/>
      <c r="H48" s="20"/>
      <c r="I48" s="20"/>
      <c r="J48" s="20"/>
      <c r="K48" s="20"/>
      <c r="L48" s="20"/>
      <c r="M48" s="28">
        <v>25</v>
      </c>
      <c r="N48" s="20">
        <v>3318</v>
      </c>
      <c r="O48" s="20">
        <v>2312</v>
      </c>
      <c r="P48" s="20">
        <v>800</v>
      </c>
      <c r="Q48" s="20">
        <v>800</v>
      </c>
      <c r="R48" s="20">
        <v>1500</v>
      </c>
      <c r="S48" s="20">
        <v>500</v>
      </c>
      <c r="T48" s="20">
        <v>0</v>
      </c>
      <c r="U48" s="20">
        <v>0</v>
      </c>
      <c r="V48" s="20">
        <v>0</v>
      </c>
      <c r="W48" s="20">
        <v>0</v>
      </c>
      <c r="X48" s="23"/>
      <c r="Y48" s="61"/>
      <c r="Z48" s="58"/>
      <c r="AA48" s="58"/>
    </row>
    <row r="49" spans="1:27" ht="15" customHeight="1">
      <c r="A49" s="10" t="s">
        <v>71</v>
      </c>
      <c r="B49" s="10" t="s">
        <v>72</v>
      </c>
      <c r="C49" s="26">
        <f t="shared" si="4"/>
        <v>2120</v>
      </c>
      <c r="D49" s="26">
        <f t="shared" si="5"/>
        <v>2120</v>
      </c>
      <c r="E49" s="20"/>
      <c r="F49" s="20"/>
      <c r="G49" s="20">
        <v>500</v>
      </c>
      <c r="H49" s="20">
        <v>500</v>
      </c>
      <c r="I49" s="20"/>
      <c r="J49" s="20"/>
      <c r="K49" s="20"/>
      <c r="L49" s="20"/>
      <c r="M49" s="28">
        <v>26</v>
      </c>
      <c r="N49" s="20">
        <v>588</v>
      </c>
      <c r="O49" s="20">
        <v>588</v>
      </c>
      <c r="P49" s="20">
        <v>500</v>
      </c>
      <c r="Q49" s="20">
        <v>500</v>
      </c>
      <c r="R49" s="20">
        <v>500</v>
      </c>
      <c r="S49" s="20">
        <v>500</v>
      </c>
      <c r="T49" s="20">
        <v>32</v>
      </c>
      <c r="U49" s="20">
        <v>32</v>
      </c>
      <c r="V49" s="20"/>
      <c r="W49" s="20"/>
      <c r="X49" s="23"/>
      <c r="Y49" s="61"/>
      <c r="Z49" s="58"/>
      <c r="AA49" s="58"/>
    </row>
    <row r="50" spans="1:27" ht="15" customHeight="1">
      <c r="A50" s="10" t="s">
        <v>73</v>
      </c>
      <c r="B50" s="10" t="s">
        <v>74</v>
      </c>
      <c r="C50" s="26">
        <f t="shared" si="4"/>
        <v>928</v>
      </c>
      <c r="D50" s="26">
        <f t="shared" si="5"/>
        <v>928</v>
      </c>
      <c r="E50" s="20"/>
      <c r="F50" s="20"/>
      <c r="G50" s="20"/>
      <c r="H50" s="20"/>
      <c r="I50" s="20"/>
      <c r="J50" s="20"/>
      <c r="K50" s="20"/>
      <c r="L50" s="20"/>
      <c r="M50" s="28">
        <v>27</v>
      </c>
      <c r="N50" s="20">
        <v>893</v>
      </c>
      <c r="O50" s="20">
        <v>893</v>
      </c>
      <c r="P50" s="20"/>
      <c r="Q50" s="20"/>
      <c r="R50" s="20"/>
      <c r="S50" s="20"/>
      <c r="T50" s="20">
        <v>35</v>
      </c>
      <c r="U50" s="20">
        <v>35</v>
      </c>
      <c r="V50" s="20"/>
      <c r="W50" s="20"/>
      <c r="X50" s="23"/>
      <c r="Y50" s="61"/>
      <c r="Z50" s="58"/>
      <c r="AA50" s="58"/>
    </row>
    <row r="51" spans="1:27" ht="15" customHeight="1">
      <c r="A51" s="10" t="s">
        <v>75</v>
      </c>
      <c r="B51" s="10" t="s">
        <v>76</v>
      </c>
      <c r="C51" s="26">
        <f t="shared" si="4"/>
        <v>7272</v>
      </c>
      <c r="D51" s="26">
        <f t="shared" si="5"/>
        <v>7112</v>
      </c>
      <c r="E51" s="20"/>
      <c r="F51" s="20"/>
      <c r="G51" s="20">
        <v>3622</v>
      </c>
      <c r="H51" s="20">
        <v>3622</v>
      </c>
      <c r="I51" s="20">
        <v>600</v>
      </c>
      <c r="J51" s="20">
        <v>500</v>
      </c>
      <c r="K51" s="20">
        <v>400</v>
      </c>
      <c r="L51" s="20">
        <v>340</v>
      </c>
      <c r="M51" s="28">
        <v>28</v>
      </c>
      <c r="N51" s="20">
        <v>1375</v>
      </c>
      <c r="O51" s="20">
        <v>1375</v>
      </c>
      <c r="P51" s="20">
        <v>500</v>
      </c>
      <c r="Q51" s="20">
        <v>500</v>
      </c>
      <c r="R51" s="20">
        <v>200</v>
      </c>
      <c r="S51" s="20">
        <v>200</v>
      </c>
      <c r="T51" s="20">
        <v>175</v>
      </c>
      <c r="U51" s="20">
        <v>175</v>
      </c>
      <c r="V51" s="20">
        <v>400</v>
      </c>
      <c r="W51" s="20">
        <v>400</v>
      </c>
      <c r="X51" s="20"/>
      <c r="Y51" s="56"/>
      <c r="Z51" s="58"/>
      <c r="AA51" s="58"/>
    </row>
    <row r="52" spans="1:27" ht="15" customHeight="1">
      <c r="A52" s="10" t="s">
        <v>77</v>
      </c>
      <c r="B52" s="10" t="s">
        <v>78</v>
      </c>
      <c r="C52" s="26">
        <f t="shared" si="4"/>
        <v>4452</v>
      </c>
      <c r="D52" s="26">
        <f t="shared" si="5"/>
        <v>4344</v>
      </c>
      <c r="E52" s="20"/>
      <c r="F52" s="20"/>
      <c r="G52" s="20"/>
      <c r="H52" s="20"/>
      <c r="I52" s="20"/>
      <c r="J52" s="20"/>
      <c r="K52" s="20"/>
      <c r="L52" s="20"/>
      <c r="M52" s="28">
        <v>29</v>
      </c>
      <c r="N52" s="20">
        <v>3119</v>
      </c>
      <c r="O52" s="20">
        <v>3011</v>
      </c>
      <c r="P52" s="20">
        <v>300</v>
      </c>
      <c r="Q52" s="20">
        <v>300</v>
      </c>
      <c r="R52" s="20">
        <v>1000</v>
      </c>
      <c r="S52" s="20">
        <v>1000</v>
      </c>
      <c r="T52" s="20">
        <v>33</v>
      </c>
      <c r="U52" s="20">
        <v>33</v>
      </c>
      <c r="V52" s="20"/>
      <c r="W52" s="20"/>
      <c r="X52" s="23"/>
      <c r="Y52" s="61"/>
      <c r="Z52" s="58"/>
      <c r="AA52" s="58"/>
    </row>
    <row r="53" spans="1:27" ht="15" customHeight="1">
      <c r="A53" s="10" t="s">
        <v>79</v>
      </c>
      <c r="B53" s="10" t="s">
        <v>80</v>
      </c>
      <c r="C53" s="26">
        <f t="shared" si="4"/>
        <v>2598</v>
      </c>
      <c r="D53" s="26">
        <f t="shared" si="5"/>
        <v>1672.41</v>
      </c>
      <c r="E53" s="20"/>
      <c r="F53" s="20"/>
      <c r="G53" s="20"/>
      <c r="H53" s="20"/>
      <c r="I53" s="20"/>
      <c r="J53" s="20"/>
      <c r="K53" s="20"/>
      <c r="L53" s="20"/>
      <c r="M53" s="28">
        <v>30</v>
      </c>
      <c r="N53" s="20">
        <v>1578</v>
      </c>
      <c r="O53" s="20">
        <v>1552.41</v>
      </c>
      <c r="P53" s="20"/>
      <c r="Q53" s="20"/>
      <c r="R53" s="20">
        <v>1000</v>
      </c>
      <c r="S53" s="20">
        <v>100</v>
      </c>
      <c r="T53" s="20">
        <v>20</v>
      </c>
      <c r="U53" s="20">
        <v>20</v>
      </c>
      <c r="V53" s="20"/>
      <c r="W53" s="20"/>
      <c r="X53" s="23"/>
      <c r="Y53" s="61"/>
      <c r="Z53" s="58"/>
      <c r="AA53" s="58"/>
    </row>
    <row r="54" spans="1:27" ht="15" customHeight="1">
      <c r="A54" s="10" t="s">
        <v>81</v>
      </c>
      <c r="B54" s="10" t="s">
        <v>82</v>
      </c>
      <c r="C54" s="26">
        <f t="shared" si="4"/>
        <v>9000</v>
      </c>
      <c r="D54" s="26">
        <f t="shared" si="5"/>
        <v>8974.3</v>
      </c>
      <c r="E54" s="20"/>
      <c r="F54" s="20"/>
      <c r="G54" s="20"/>
      <c r="H54" s="20"/>
      <c r="I54" s="20"/>
      <c r="J54" s="20"/>
      <c r="K54" s="20"/>
      <c r="L54" s="20"/>
      <c r="M54" s="28">
        <v>31</v>
      </c>
      <c r="N54" s="20">
        <v>4000</v>
      </c>
      <c r="O54" s="20">
        <v>3974.3</v>
      </c>
      <c r="P54" s="20"/>
      <c r="Q54" s="20"/>
      <c r="R54" s="20">
        <v>5000</v>
      </c>
      <c r="S54" s="20">
        <v>5000</v>
      </c>
      <c r="T54" s="20"/>
      <c r="U54" s="20"/>
      <c r="V54" s="20"/>
      <c r="W54" s="20"/>
      <c r="X54" s="23"/>
      <c r="Y54" s="61"/>
      <c r="Z54" s="58"/>
      <c r="AA54" s="58"/>
    </row>
    <row r="55" spans="1:27" ht="15" customHeight="1">
      <c r="A55" s="10" t="s">
        <v>83</v>
      </c>
      <c r="B55" s="10" t="s">
        <v>84</v>
      </c>
      <c r="C55" s="26">
        <f t="shared" si="4"/>
        <v>9216</v>
      </c>
      <c r="D55" s="26">
        <f t="shared" si="5"/>
        <v>9216</v>
      </c>
      <c r="E55" s="20"/>
      <c r="F55" s="20"/>
      <c r="G55" s="20"/>
      <c r="H55" s="20"/>
      <c r="I55" s="20"/>
      <c r="J55" s="20"/>
      <c r="K55" s="20"/>
      <c r="L55" s="20"/>
      <c r="M55" s="28">
        <v>32</v>
      </c>
      <c r="N55" s="20">
        <v>4716</v>
      </c>
      <c r="O55" s="20">
        <v>4716</v>
      </c>
      <c r="P55" s="20"/>
      <c r="Q55" s="20"/>
      <c r="R55" s="20">
        <v>3000</v>
      </c>
      <c r="S55" s="20">
        <v>3000</v>
      </c>
      <c r="T55" s="20"/>
      <c r="U55" s="20"/>
      <c r="V55" s="20">
        <v>600</v>
      </c>
      <c r="W55" s="20">
        <v>600</v>
      </c>
      <c r="X55" s="20">
        <v>900</v>
      </c>
      <c r="Y55" s="56">
        <v>900</v>
      </c>
      <c r="Z55" s="58"/>
      <c r="AA55" s="58"/>
    </row>
    <row r="56" spans="1:27" ht="15" customHeight="1">
      <c r="A56" s="10" t="s">
        <v>85</v>
      </c>
      <c r="B56" s="10" t="s">
        <v>86</v>
      </c>
      <c r="C56" s="26">
        <f t="shared" si="4"/>
        <v>7912</v>
      </c>
      <c r="D56" s="26">
        <f t="shared" si="5"/>
        <v>7912</v>
      </c>
      <c r="E56" s="20"/>
      <c r="F56" s="20"/>
      <c r="G56" s="20"/>
      <c r="H56" s="20"/>
      <c r="I56" s="20"/>
      <c r="J56" s="20"/>
      <c r="K56" s="20"/>
      <c r="L56" s="20"/>
      <c r="M56" s="28">
        <v>33</v>
      </c>
      <c r="N56" s="20">
        <v>4892</v>
      </c>
      <c r="O56" s="20">
        <v>4892</v>
      </c>
      <c r="P56" s="20"/>
      <c r="Q56" s="20"/>
      <c r="R56" s="20">
        <v>3000</v>
      </c>
      <c r="S56" s="20">
        <v>3000</v>
      </c>
      <c r="T56" s="20">
        <v>20</v>
      </c>
      <c r="U56" s="20">
        <v>20</v>
      </c>
      <c r="V56" s="20"/>
      <c r="W56" s="20"/>
      <c r="X56" s="23"/>
      <c r="Y56" s="61"/>
      <c r="Z56" s="58"/>
      <c r="AA56" s="58"/>
    </row>
    <row r="57" spans="1:27" ht="15" customHeight="1">
      <c r="A57" s="10" t="s">
        <v>87</v>
      </c>
      <c r="B57" s="10" t="s">
        <v>88</v>
      </c>
      <c r="C57" s="26">
        <f t="shared" si="4"/>
        <v>3648</v>
      </c>
      <c r="D57" s="26">
        <f t="shared" si="5"/>
        <v>3204.42</v>
      </c>
      <c r="E57" s="20">
        <v>300</v>
      </c>
      <c r="F57" s="20">
        <v>300</v>
      </c>
      <c r="G57" s="21"/>
      <c r="H57" s="20"/>
      <c r="I57" s="21"/>
      <c r="J57" s="20"/>
      <c r="K57" s="20"/>
      <c r="L57" s="20"/>
      <c r="M57" s="28">
        <v>34</v>
      </c>
      <c r="N57" s="21">
        <v>2348</v>
      </c>
      <c r="O57" s="20">
        <v>1904.42</v>
      </c>
      <c r="P57" s="21"/>
      <c r="Q57" s="20"/>
      <c r="R57" s="21">
        <v>1000</v>
      </c>
      <c r="S57" s="20">
        <v>1000</v>
      </c>
      <c r="T57" s="21"/>
      <c r="U57" s="20"/>
      <c r="V57" s="21"/>
      <c r="W57" s="20"/>
      <c r="X57" s="23"/>
      <c r="Y57" s="61"/>
      <c r="Z57" s="58"/>
      <c r="AA57" s="58"/>
    </row>
    <row r="58" spans="1:27" ht="15" customHeight="1">
      <c r="A58" s="12"/>
      <c r="B58" s="11"/>
      <c r="C58" s="31">
        <f>SUM(C41:C57)</f>
        <v>76524</v>
      </c>
      <c r="D58" s="31">
        <f aca="true" t="shared" si="6" ref="D58:AA58">SUM(D41:D57)</f>
        <v>70548.39</v>
      </c>
      <c r="E58" s="31">
        <f t="shared" si="6"/>
        <v>300</v>
      </c>
      <c r="F58" s="31">
        <f t="shared" si="6"/>
        <v>300</v>
      </c>
      <c r="G58" s="31">
        <f t="shared" si="6"/>
        <v>4522</v>
      </c>
      <c r="H58" s="31">
        <f t="shared" si="6"/>
        <v>4522</v>
      </c>
      <c r="I58" s="31">
        <f t="shared" si="6"/>
        <v>1700</v>
      </c>
      <c r="J58" s="31">
        <f t="shared" si="6"/>
        <v>1600</v>
      </c>
      <c r="K58" s="31">
        <f t="shared" si="6"/>
        <v>2200</v>
      </c>
      <c r="L58" s="31">
        <f t="shared" si="6"/>
        <v>2140</v>
      </c>
      <c r="M58" s="11"/>
      <c r="N58" s="32">
        <f t="shared" si="6"/>
        <v>38052</v>
      </c>
      <c r="O58" s="31">
        <f t="shared" si="6"/>
        <v>35221.39</v>
      </c>
      <c r="P58" s="31">
        <f t="shared" si="6"/>
        <v>5000</v>
      </c>
      <c r="Q58" s="31">
        <f t="shared" si="6"/>
        <v>4415</v>
      </c>
      <c r="R58" s="31">
        <f t="shared" si="6"/>
        <v>20400</v>
      </c>
      <c r="S58" s="31">
        <f t="shared" si="6"/>
        <v>18000</v>
      </c>
      <c r="T58" s="31">
        <f t="shared" si="6"/>
        <v>450</v>
      </c>
      <c r="U58" s="31">
        <f t="shared" si="6"/>
        <v>450</v>
      </c>
      <c r="V58" s="31">
        <f t="shared" si="6"/>
        <v>1500</v>
      </c>
      <c r="W58" s="31">
        <f t="shared" si="6"/>
        <v>1500</v>
      </c>
      <c r="X58" s="31">
        <f t="shared" si="6"/>
        <v>2400</v>
      </c>
      <c r="Y58" s="57">
        <f t="shared" si="6"/>
        <v>2400</v>
      </c>
      <c r="Z58" s="57">
        <f t="shared" si="6"/>
        <v>0</v>
      </c>
      <c r="AA58" s="57">
        <f t="shared" si="6"/>
        <v>0</v>
      </c>
    </row>
    <row r="59" spans="1:27" ht="15" customHeight="1">
      <c r="A59" s="10"/>
      <c r="B59" s="1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3"/>
      <c r="Y59" s="61"/>
      <c r="Z59" s="58"/>
      <c r="AA59" s="58"/>
    </row>
    <row r="60" spans="1:27" ht="15" customHeight="1">
      <c r="A60" s="10"/>
      <c r="B60" s="10"/>
      <c r="C60" s="20">
        <f>SUM(C58+C27)</f>
        <v>151205</v>
      </c>
      <c r="D60" s="20">
        <f aca="true" t="shared" si="7" ref="D60:AA60">SUM(D58+D27)</f>
        <v>142088.46</v>
      </c>
      <c r="E60" s="20">
        <f t="shared" si="7"/>
        <v>1750</v>
      </c>
      <c r="F60" s="20">
        <f t="shared" si="7"/>
        <v>1750</v>
      </c>
      <c r="G60" s="20">
        <f t="shared" si="7"/>
        <v>6522</v>
      </c>
      <c r="H60" s="20">
        <f t="shared" si="7"/>
        <v>6522</v>
      </c>
      <c r="I60" s="20">
        <f t="shared" si="7"/>
        <v>3900</v>
      </c>
      <c r="J60" s="20">
        <f t="shared" si="7"/>
        <v>3800</v>
      </c>
      <c r="K60" s="20">
        <f t="shared" si="7"/>
        <v>2900</v>
      </c>
      <c r="L60" s="20">
        <f t="shared" si="7"/>
        <v>2822.52</v>
      </c>
      <c r="M60" s="10"/>
      <c r="N60" s="20">
        <f t="shared" si="7"/>
        <v>71083</v>
      </c>
      <c r="O60" s="20">
        <f t="shared" si="7"/>
        <v>66607.94</v>
      </c>
      <c r="P60" s="20">
        <f t="shared" si="7"/>
        <v>14600</v>
      </c>
      <c r="Q60" s="20">
        <f t="shared" si="7"/>
        <v>13736</v>
      </c>
      <c r="R60" s="20">
        <f t="shared" si="7"/>
        <v>39800</v>
      </c>
      <c r="S60" s="20">
        <f t="shared" si="7"/>
        <v>36200</v>
      </c>
      <c r="T60" s="20">
        <f t="shared" si="7"/>
        <v>1050</v>
      </c>
      <c r="U60" s="20">
        <f t="shared" si="7"/>
        <v>1050</v>
      </c>
      <c r="V60" s="20">
        <f t="shared" si="7"/>
        <v>5200</v>
      </c>
      <c r="W60" s="20">
        <f t="shared" si="7"/>
        <v>5200</v>
      </c>
      <c r="X60" s="20">
        <f t="shared" si="7"/>
        <v>3800</v>
      </c>
      <c r="Y60" s="56">
        <f t="shared" si="7"/>
        <v>3800</v>
      </c>
      <c r="Z60" s="20">
        <f t="shared" si="7"/>
        <v>600</v>
      </c>
      <c r="AA60" s="56">
        <f t="shared" si="7"/>
        <v>600</v>
      </c>
    </row>
    <row r="61" spans="1:23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</sheetData>
  <sheetProtection/>
  <mergeCells count="57">
    <mergeCell ref="Z39:AA39"/>
    <mergeCell ref="V6:AA6"/>
    <mergeCell ref="V7:AA7"/>
    <mergeCell ref="Z8:AA8"/>
    <mergeCell ref="N36:AA36"/>
    <mergeCell ref="V37:AA37"/>
    <mergeCell ref="V38:AA38"/>
    <mergeCell ref="P39:Q39"/>
    <mergeCell ref="R39:S39"/>
    <mergeCell ref="A1:L1"/>
    <mergeCell ref="A2:L2"/>
    <mergeCell ref="A3:L3"/>
    <mergeCell ref="A4:L4"/>
    <mergeCell ref="N1:Y1"/>
    <mergeCell ref="A32:L32"/>
    <mergeCell ref="M32:Y32"/>
    <mergeCell ref="N5:AA5"/>
    <mergeCell ref="G39:H39"/>
    <mergeCell ref="I39:J39"/>
    <mergeCell ref="E38:H38"/>
    <mergeCell ref="I38:L38"/>
    <mergeCell ref="T39:U39"/>
    <mergeCell ref="V39:W39"/>
    <mergeCell ref="X39:Y39"/>
    <mergeCell ref="K39:L39"/>
    <mergeCell ref="N39:O39"/>
    <mergeCell ref="C36:D39"/>
    <mergeCell ref="E36:L36"/>
    <mergeCell ref="M36:M40"/>
    <mergeCell ref="E37:H37"/>
    <mergeCell ref="I37:L37"/>
    <mergeCell ref="N37:U37"/>
    <mergeCell ref="E39:F39"/>
    <mergeCell ref="A36:A40"/>
    <mergeCell ref="B36:B40"/>
    <mergeCell ref="N6:U6"/>
    <mergeCell ref="T8:U8"/>
    <mergeCell ref="V8:W8"/>
    <mergeCell ref="X8:Y8"/>
    <mergeCell ref="N38:U38"/>
    <mergeCell ref="N8:O8"/>
    <mergeCell ref="P8:Q8"/>
    <mergeCell ref="R8:S8"/>
    <mergeCell ref="A5:A9"/>
    <mergeCell ref="B5:B9"/>
    <mergeCell ref="C5:D8"/>
    <mergeCell ref="E6:H6"/>
    <mergeCell ref="E5:L5"/>
    <mergeCell ref="I7:L7"/>
    <mergeCell ref="E7:H7"/>
    <mergeCell ref="E8:F8"/>
    <mergeCell ref="G8:H8"/>
    <mergeCell ref="I8:J8"/>
    <mergeCell ref="K8:L8"/>
    <mergeCell ref="I6:L6"/>
    <mergeCell ref="N7:U7"/>
    <mergeCell ref="M5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63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23.28125" style="0" customWidth="1"/>
    <col min="2" max="2" width="11.28125" style="0" customWidth="1"/>
    <col min="3" max="3" width="12.8515625" style="0" customWidth="1"/>
  </cols>
  <sheetData>
    <row r="1" spans="1:7" ht="15.75">
      <c r="A1" s="49" t="s">
        <v>207</v>
      </c>
      <c r="B1" s="49"/>
      <c r="C1" s="49"/>
      <c r="D1" s="49"/>
      <c r="E1" s="49"/>
      <c r="F1" s="49"/>
      <c r="G1" s="49"/>
    </row>
    <row r="2" spans="1:7" ht="14.25">
      <c r="A2" s="52" t="s">
        <v>219</v>
      </c>
      <c r="B2" s="52"/>
      <c r="C2" s="52"/>
      <c r="D2" s="52"/>
      <c r="E2" s="52"/>
      <c r="F2" s="52"/>
      <c r="G2" s="52"/>
    </row>
    <row r="3" spans="1:7" ht="14.25">
      <c r="A3" s="53" t="s">
        <v>220</v>
      </c>
      <c r="B3" s="53"/>
      <c r="C3" s="53"/>
      <c r="D3" s="53"/>
      <c r="E3" s="53"/>
      <c r="F3" s="53"/>
      <c r="G3" s="53"/>
    </row>
    <row r="4" spans="1:7" ht="14.25">
      <c r="A4" s="53" t="s">
        <v>221</v>
      </c>
      <c r="B4" s="53"/>
      <c r="C4" s="53"/>
      <c r="D4" s="53"/>
      <c r="E4" s="53"/>
      <c r="F4" s="53"/>
      <c r="G4" s="53"/>
    </row>
    <row r="5" spans="1:7" ht="16.5" thickBot="1">
      <c r="A5" s="35"/>
      <c r="B5" s="35"/>
      <c r="C5" s="35"/>
      <c r="D5" s="35"/>
      <c r="E5" s="35"/>
      <c r="F5" s="35"/>
      <c r="G5" s="35"/>
    </row>
    <row r="6" spans="1:5" ht="17.25" thickBot="1" thickTop="1">
      <c r="A6" s="5" t="s">
        <v>134</v>
      </c>
      <c r="B6" s="6"/>
      <c r="C6" s="8">
        <f>SUM(C8:C15)</f>
        <v>133170.11</v>
      </c>
      <c r="D6" s="1"/>
      <c r="E6" s="1"/>
    </row>
    <row r="7" spans="1:5" ht="16.5" thickTop="1">
      <c r="A7" s="1"/>
      <c r="B7" s="1"/>
      <c r="C7" s="4"/>
      <c r="D7" s="1"/>
      <c r="E7" s="1"/>
    </row>
    <row r="8" spans="1:5" ht="15.75">
      <c r="A8" s="1" t="s">
        <v>141</v>
      </c>
      <c r="B8" s="1"/>
      <c r="C8" s="4">
        <v>49410</v>
      </c>
      <c r="D8" s="1"/>
      <c r="E8" s="1"/>
    </row>
    <row r="9" spans="1:5" ht="15.75">
      <c r="A9" s="1" t="s">
        <v>89</v>
      </c>
      <c r="B9" s="1"/>
      <c r="C9" s="4">
        <v>4495.68</v>
      </c>
      <c r="D9" s="1"/>
      <c r="E9" s="1"/>
    </row>
    <row r="10" spans="1:5" ht="15.75">
      <c r="A10" s="1" t="s">
        <v>90</v>
      </c>
      <c r="B10" s="1"/>
      <c r="C10" s="4">
        <v>12468.32</v>
      </c>
      <c r="D10" s="1"/>
      <c r="E10" s="1"/>
    </row>
    <row r="11" spans="1:5" ht="15.75">
      <c r="A11" s="1" t="s">
        <v>91</v>
      </c>
      <c r="B11" s="1"/>
      <c r="C11" s="4">
        <v>4539.11</v>
      </c>
      <c r="D11" s="1"/>
      <c r="E11" s="1"/>
    </row>
    <row r="12" spans="1:5" ht="15.75">
      <c r="A12" s="1" t="s">
        <v>92</v>
      </c>
      <c r="B12" s="1"/>
      <c r="C12" s="4">
        <v>19000</v>
      </c>
      <c r="D12" s="1"/>
      <c r="E12" s="1"/>
    </row>
    <row r="13" spans="1:5" ht="15.75">
      <c r="A13" s="1" t="s">
        <v>98</v>
      </c>
      <c r="B13" s="1"/>
      <c r="C13" s="4">
        <v>2000</v>
      </c>
      <c r="D13" s="1"/>
      <c r="E13" s="1"/>
    </row>
    <row r="14" spans="1:5" ht="15.75">
      <c r="A14" s="1" t="s">
        <v>93</v>
      </c>
      <c r="B14" s="1"/>
      <c r="C14" s="4">
        <v>39873</v>
      </c>
      <c r="D14" s="1"/>
      <c r="E14" s="1"/>
    </row>
    <row r="15" spans="1:5" ht="15.75">
      <c r="A15" s="1" t="s">
        <v>94</v>
      </c>
      <c r="B15" s="1"/>
      <c r="C15" s="4">
        <v>1384</v>
      </c>
      <c r="D15" s="1"/>
      <c r="E15" s="1"/>
    </row>
    <row r="16" spans="1:5" ht="56.25" customHeight="1" thickBot="1">
      <c r="A16" s="1"/>
      <c r="B16" s="1"/>
      <c r="C16" s="4"/>
      <c r="D16" s="1"/>
      <c r="E16" s="1"/>
    </row>
    <row r="17" spans="1:5" ht="17.25" thickBot="1" thickTop="1">
      <c r="A17" s="5" t="s">
        <v>142</v>
      </c>
      <c r="B17" s="6"/>
      <c r="C17" s="8">
        <f>SUM(C19+C20+C21+C22+C27+C28+C29)</f>
        <v>289349.21</v>
      </c>
      <c r="D17" s="1"/>
      <c r="E17" s="1"/>
    </row>
    <row r="18" spans="1:5" ht="16.5" thickTop="1">
      <c r="A18" s="1"/>
      <c r="B18" s="1"/>
      <c r="C18" s="4"/>
      <c r="D18" s="1"/>
      <c r="E18" s="1"/>
    </row>
    <row r="19" spans="1:5" ht="15.75">
      <c r="A19" s="1" t="s">
        <v>143</v>
      </c>
      <c r="B19" s="1"/>
      <c r="C19" s="4">
        <v>50000</v>
      </c>
      <c r="D19" s="1"/>
      <c r="E19" s="1"/>
    </row>
    <row r="20" spans="1:5" ht="15.75">
      <c r="A20" s="1" t="s">
        <v>90</v>
      </c>
      <c r="B20" s="1"/>
      <c r="C20" s="4">
        <v>25390.88</v>
      </c>
      <c r="D20" s="1"/>
      <c r="E20" s="1"/>
    </row>
    <row r="21" spans="1:5" ht="15.75">
      <c r="A21" s="1" t="s">
        <v>91</v>
      </c>
      <c r="B21" s="1"/>
      <c r="C21" s="4">
        <v>8185.51</v>
      </c>
      <c r="D21" s="1"/>
      <c r="E21" s="1"/>
    </row>
    <row r="22" spans="1:5" ht="15.75">
      <c r="A22" s="1" t="s">
        <v>96</v>
      </c>
      <c r="B22" s="1"/>
      <c r="C22" s="4">
        <f>SUM(C24:C26)</f>
        <v>174714.82</v>
      </c>
      <c r="D22" s="1"/>
      <c r="E22" s="1"/>
    </row>
    <row r="23" spans="1:5" ht="15.75">
      <c r="A23" s="1" t="s">
        <v>144</v>
      </c>
      <c r="B23" s="1"/>
      <c r="C23" s="4"/>
      <c r="D23" s="1"/>
      <c r="E23" s="1"/>
    </row>
    <row r="24" spans="1:5" ht="15.75">
      <c r="A24" s="1" t="s">
        <v>145</v>
      </c>
      <c r="B24" s="1"/>
      <c r="C24" s="4">
        <v>153514.95</v>
      </c>
      <c r="D24" s="1"/>
      <c r="E24" s="1"/>
    </row>
    <row r="25" spans="1:5" ht="15.75">
      <c r="A25" s="1" t="s">
        <v>146</v>
      </c>
      <c r="B25" s="1"/>
      <c r="C25" s="4">
        <v>11580.53</v>
      </c>
      <c r="D25" s="1"/>
      <c r="E25" s="1"/>
    </row>
    <row r="26" spans="1:5" ht="15.75">
      <c r="A26" s="1" t="s">
        <v>147</v>
      </c>
      <c r="B26" s="1"/>
      <c r="C26" s="4">
        <v>9619.34</v>
      </c>
      <c r="D26" s="1"/>
      <c r="E26" s="1"/>
    </row>
    <row r="27" spans="1:5" ht="15.75">
      <c r="A27" s="1" t="s">
        <v>98</v>
      </c>
      <c r="B27" s="1"/>
      <c r="C27" s="4">
        <v>2620</v>
      </c>
      <c r="D27" s="1"/>
      <c r="E27" s="1"/>
    </row>
    <row r="28" spans="1:5" ht="15.75">
      <c r="A28" s="1" t="s">
        <v>93</v>
      </c>
      <c r="B28" s="1"/>
      <c r="C28" s="4">
        <v>23411</v>
      </c>
      <c r="D28" s="1"/>
      <c r="E28" s="1"/>
    </row>
    <row r="29" spans="1:5" ht="15.75">
      <c r="A29" s="1" t="s">
        <v>94</v>
      </c>
      <c r="B29" s="1"/>
      <c r="C29" s="4">
        <v>5027</v>
      </c>
      <c r="D29" s="1"/>
      <c r="E29" s="1"/>
    </row>
    <row r="30" spans="1:5" ht="48" customHeight="1" thickBot="1">
      <c r="A30" s="1"/>
      <c r="B30" s="1"/>
      <c r="C30" s="4"/>
      <c r="D30" s="1"/>
      <c r="E30" s="1"/>
    </row>
    <row r="31" spans="1:5" ht="17.25" thickBot="1" thickTop="1">
      <c r="A31" s="5" t="s">
        <v>148</v>
      </c>
      <c r="B31" s="7"/>
      <c r="C31" s="8">
        <f>SUM(C33+C34+C35+C36+C37+C43+C44+C45+C46)</f>
        <v>233382.41999999998</v>
      </c>
      <c r="D31" s="1"/>
      <c r="E31" s="1"/>
    </row>
    <row r="32" spans="1:5" ht="16.5" thickTop="1">
      <c r="A32" s="1"/>
      <c r="B32" s="1"/>
      <c r="C32" s="4"/>
      <c r="D32" s="1"/>
      <c r="E32" s="1"/>
    </row>
    <row r="33" spans="1:5" ht="15.75">
      <c r="A33" s="1" t="s">
        <v>89</v>
      </c>
      <c r="B33" s="1"/>
      <c r="C33" s="4">
        <v>11693.35</v>
      </c>
      <c r="D33" s="1"/>
      <c r="E33" s="1"/>
    </row>
    <row r="34" spans="1:5" ht="15.75">
      <c r="A34" s="1" t="s">
        <v>90</v>
      </c>
      <c r="B34" s="1"/>
      <c r="C34" s="4">
        <v>10470.16</v>
      </c>
      <c r="D34" s="1"/>
      <c r="E34" s="1"/>
    </row>
    <row r="35" spans="1:5" ht="15.75">
      <c r="A35" s="1" t="s">
        <v>105</v>
      </c>
      <c r="B35" s="1"/>
      <c r="C35" s="4">
        <v>4186.68</v>
      </c>
      <c r="D35" s="1"/>
      <c r="E35" s="1"/>
    </row>
    <row r="36" spans="1:5" ht="15.75">
      <c r="A36" s="1" t="s">
        <v>91</v>
      </c>
      <c r="B36" s="1"/>
      <c r="C36" s="4">
        <v>4539.63</v>
      </c>
      <c r="D36" s="1"/>
      <c r="E36" s="1"/>
    </row>
    <row r="37" spans="1:5" ht="15.75">
      <c r="A37" s="1" t="s">
        <v>99</v>
      </c>
      <c r="B37" s="1"/>
      <c r="C37" s="4">
        <f>SUM(C39:C42)</f>
        <v>114175.56999999999</v>
      </c>
      <c r="D37" s="1"/>
      <c r="E37" s="1"/>
    </row>
    <row r="38" spans="1:5" ht="15.75">
      <c r="A38" s="1" t="s">
        <v>100</v>
      </c>
      <c r="B38" s="1"/>
      <c r="C38" s="4"/>
      <c r="D38" s="1"/>
      <c r="E38" s="1"/>
    </row>
    <row r="39" spans="1:5" ht="15.75">
      <c r="A39" s="1" t="s">
        <v>149</v>
      </c>
      <c r="B39" s="1"/>
      <c r="C39" s="4">
        <v>103216</v>
      </c>
      <c r="D39" s="1"/>
      <c r="E39" s="1"/>
    </row>
    <row r="40" spans="1:5" ht="15.75">
      <c r="A40" s="1" t="s">
        <v>102</v>
      </c>
      <c r="B40" s="1"/>
      <c r="C40" s="4">
        <v>8498.02</v>
      </c>
      <c r="D40" s="1"/>
      <c r="E40" s="1"/>
    </row>
    <row r="41" spans="1:5" ht="15.75">
      <c r="A41" s="1" t="s">
        <v>150</v>
      </c>
      <c r="B41" s="1"/>
      <c r="C41" s="4">
        <v>1145.37</v>
      </c>
      <c r="D41" s="1"/>
      <c r="E41" s="1"/>
    </row>
    <row r="42" spans="1:5" ht="15.75">
      <c r="A42" s="1" t="s">
        <v>108</v>
      </c>
      <c r="B42" s="1"/>
      <c r="C42" s="4">
        <v>1316.18</v>
      </c>
      <c r="D42" s="1"/>
      <c r="E42" s="1"/>
    </row>
    <row r="43" spans="1:5" ht="15.75">
      <c r="A43" s="1" t="s">
        <v>97</v>
      </c>
      <c r="B43" s="1"/>
      <c r="C43" s="4">
        <v>32031.76</v>
      </c>
      <c r="D43" s="1"/>
      <c r="E43" s="1"/>
    </row>
    <row r="44" spans="1:5" ht="15.75">
      <c r="A44" s="1" t="s">
        <v>98</v>
      </c>
      <c r="B44" s="1"/>
      <c r="C44" s="4">
        <v>1120</v>
      </c>
      <c r="D44" s="1"/>
      <c r="E44" s="1"/>
    </row>
    <row r="45" spans="1:5" ht="15.75">
      <c r="A45" s="1" t="s">
        <v>93</v>
      </c>
      <c r="B45" s="1"/>
      <c r="C45" s="4">
        <v>52070.06</v>
      </c>
      <c r="D45" s="1"/>
      <c r="E45" s="1"/>
    </row>
    <row r="46" spans="1:5" ht="15.75">
      <c r="A46" s="1" t="s">
        <v>103</v>
      </c>
      <c r="B46" s="1"/>
      <c r="C46" s="4">
        <v>3095.21</v>
      </c>
      <c r="D46" s="1"/>
      <c r="E46" s="1"/>
    </row>
    <row r="47" spans="1:5" ht="21.75" customHeight="1">
      <c r="A47" s="1"/>
      <c r="B47" s="1"/>
      <c r="C47" s="4"/>
      <c r="D47" s="1"/>
      <c r="E47" s="1"/>
    </row>
    <row r="48" spans="1:7" ht="18" customHeight="1" thickBot="1">
      <c r="A48" s="49" t="s">
        <v>208</v>
      </c>
      <c r="B48" s="49"/>
      <c r="C48" s="49"/>
      <c r="D48" s="49"/>
      <c r="E48" s="49"/>
      <c r="F48" s="49"/>
      <c r="G48" s="49"/>
    </row>
    <row r="49" spans="1:5" ht="17.25" thickBot="1" thickTop="1">
      <c r="A49" s="5" t="s">
        <v>151</v>
      </c>
      <c r="B49" s="7"/>
      <c r="C49" s="9">
        <f>SUM(C51:C56)</f>
        <v>57309.369999999995</v>
      </c>
      <c r="D49" s="1"/>
      <c r="E49" s="1"/>
    </row>
    <row r="50" spans="1:5" ht="16.5" thickTop="1">
      <c r="A50" s="1"/>
      <c r="B50" s="1"/>
      <c r="C50" s="4"/>
      <c r="D50" s="1"/>
      <c r="E50" s="1"/>
    </row>
    <row r="51" spans="1:5" ht="15.75">
      <c r="A51" s="1" t="s">
        <v>104</v>
      </c>
      <c r="B51" s="1"/>
      <c r="C51" s="4">
        <v>1254.77</v>
      </c>
      <c r="D51" s="1"/>
      <c r="E51" s="1"/>
    </row>
    <row r="52" spans="1:5" ht="15.75">
      <c r="A52" s="1" t="s">
        <v>90</v>
      </c>
      <c r="B52" s="1"/>
      <c r="C52" s="4">
        <v>12358.97</v>
      </c>
      <c r="D52" s="1"/>
      <c r="E52" s="1"/>
    </row>
    <row r="53" spans="1:5" ht="15.75">
      <c r="A53" s="1" t="s">
        <v>91</v>
      </c>
      <c r="B53" s="1"/>
      <c r="C53" s="4">
        <v>4103.63</v>
      </c>
      <c r="D53" s="1"/>
      <c r="E53" s="1"/>
    </row>
    <row r="54" spans="1:5" ht="15.75">
      <c r="A54" s="1" t="s">
        <v>92</v>
      </c>
      <c r="B54" s="1"/>
      <c r="C54" s="4">
        <v>8000</v>
      </c>
      <c r="D54" s="1"/>
      <c r="E54" s="1"/>
    </row>
    <row r="55" spans="1:5" ht="15.75">
      <c r="A55" s="1" t="s">
        <v>93</v>
      </c>
      <c r="B55" s="1"/>
      <c r="C55" s="4">
        <v>29952</v>
      </c>
      <c r="D55" s="1"/>
      <c r="E55" s="1"/>
    </row>
    <row r="56" spans="1:5" ht="15.75">
      <c r="A56" s="1" t="s">
        <v>94</v>
      </c>
      <c r="B56" s="1"/>
      <c r="C56" s="4">
        <v>1640</v>
      </c>
      <c r="D56" s="1"/>
      <c r="E56" s="1"/>
    </row>
    <row r="57" spans="1:5" ht="56.25" customHeight="1" thickBot="1">
      <c r="A57" s="1"/>
      <c r="B57" s="1"/>
      <c r="C57" s="4"/>
      <c r="D57" s="1"/>
      <c r="E57" s="1"/>
    </row>
    <row r="58" spans="1:5" ht="17.25" thickBot="1" thickTop="1">
      <c r="A58" s="5" t="s">
        <v>152</v>
      </c>
      <c r="B58" s="7"/>
      <c r="C58" s="9">
        <f>SUM(C60:C65)</f>
        <v>85724.53</v>
      </c>
      <c r="D58" s="1"/>
      <c r="E58" s="1"/>
    </row>
    <row r="59" spans="1:5" ht="16.5" thickTop="1">
      <c r="A59" s="1"/>
      <c r="B59" s="1"/>
      <c r="C59" s="4"/>
      <c r="D59" s="1"/>
      <c r="E59" s="1"/>
    </row>
    <row r="60" spans="1:5" ht="15.75">
      <c r="A60" s="1" t="s">
        <v>89</v>
      </c>
      <c r="B60" s="1"/>
      <c r="C60" s="4">
        <v>5079.06</v>
      </c>
      <c r="D60" s="1"/>
      <c r="E60" s="1"/>
    </row>
    <row r="61" spans="1:5" ht="15.75">
      <c r="A61" s="1" t="s">
        <v>90</v>
      </c>
      <c r="B61" s="1"/>
      <c r="C61" s="4">
        <v>10581.43</v>
      </c>
      <c r="D61" s="1"/>
      <c r="E61" s="1"/>
    </row>
    <row r="62" spans="1:5" ht="15.75">
      <c r="A62" s="1" t="s">
        <v>91</v>
      </c>
      <c r="B62" s="1"/>
      <c r="C62" s="4">
        <v>3452.31</v>
      </c>
      <c r="D62" s="1"/>
      <c r="E62" s="1"/>
    </row>
    <row r="63" spans="1:5" ht="15.75">
      <c r="A63" s="1" t="s">
        <v>98</v>
      </c>
      <c r="B63" s="1"/>
      <c r="C63" s="4">
        <v>1046</v>
      </c>
      <c r="D63" s="1"/>
      <c r="E63" s="1"/>
    </row>
    <row r="64" spans="1:5" ht="15.75">
      <c r="A64" s="1" t="s">
        <v>93</v>
      </c>
      <c r="B64" s="1"/>
      <c r="C64" s="4">
        <v>63409</v>
      </c>
      <c r="D64" s="1"/>
      <c r="E64" s="1"/>
    </row>
    <row r="65" spans="1:5" ht="15.75">
      <c r="A65" s="1" t="s">
        <v>94</v>
      </c>
      <c r="B65" s="1"/>
      <c r="C65" s="4">
        <v>2156.73</v>
      </c>
      <c r="D65" s="1"/>
      <c r="E65" s="1"/>
    </row>
    <row r="66" spans="1:5" ht="60.75" customHeight="1" thickBot="1">
      <c r="A66" s="1"/>
      <c r="B66" s="1"/>
      <c r="C66" s="4"/>
      <c r="D66" s="1"/>
      <c r="E66" s="1"/>
    </row>
    <row r="67" spans="1:5" ht="17.25" thickBot="1" thickTop="1">
      <c r="A67" s="5" t="s">
        <v>153</v>
      </c>
      <c r="B67" s="7"/>
      <c r="C67" s="9">
        <f>SUM(C69+C70+C71+C73+C74+C75+C80+C86+C87+C88+C89)</f>
        <v>935396.9400000001</v>
      </c>
      <c r="D67" s="1"/>
      <c r="E67" s="1"/>
    </row>
    <row r="68" spans="1:5" ht="16.5" thickTop="1">
      <c r="A68" s="1"/>
      <c r="B68" s="1"/>
      <c r="C68" s="4"/>
      <c r="D68" s="1"/>
      <c r="E68" s="1"/>
    </row>
    <row r="69" spans="1:5" ht="15.75">
      <c r="A69" s="1" t="s">
        <v>89</v>
      </c>
      <c r="B69" s="1"/>
      <c r="C69" s="4">
        <v>9749.07</v>
      </c>
      <c r="D69" s="1"/>
      <c r="E69" s="1"/>
    </row>
    <row r="70" spans="1:5" ht="15.75">
      <c r="A70" s="1" t="s">
        <v>95</v>
      </c>
      <c r="B70" s="1"/>
      <c r="C70" s="4">
        <v>161082.7</v>
      </c>
      <c r="D70" s="1"/>
      <c r="E70" s="1"/>
    </row>
    <row r="71" spans="1:5" ht="15.75">
      <c r="A71" s="1" t="s">
        <v>90</v>
      </c>
      <c r="B71" s="1"/>
      <c r="C71" s="4">
        <v>20688.14</v>
      </c>
      <c r="D71" s="1"/>
      <c r="E71" s="1"/>
    </row>
    <row r="72" spans="1:5" ht="15.75">
      <c r="A72" s="1" t="s">
        <v>199</v>
      </c>
      <c r="B72" s="1"/>
      <c r="C72" s="4">
        <v>11300</v>
      </c>
      <c r="D72" s="1"/>
      <c r="E72" s="1"/>
    </row>
    <row r="73" spans="1:5" ht="15.75">
      <c r="A73" s="1" t="s">
        <v>105</v>
      </c>
      <c r="B73" s="1"/>
      <c r="C73" s="4">
        <v>30436.3</v>
      </c>
      <c r="D73" s="1"/>
      <c r="E73" s="1"/>
    </row>
    <row r="74" spans="1:5" ht="15.75">
      <c r="A74" s="1" t="s">
        <v>107</v>
      </c>
      <c r="B74" s="1"/>
      <c r="C74" s="4">
        <v>13748.84</v>
      </c>
      <c r="D74" s="1"/>
      <c r="E74" s="1"/>
    </row>
    <row r="75" spans="1:5" ht="15.75">
      <c r="A75" s="1" t="s">
        <v>96</v>
      </c>
      <c r="B75" s="1"/>
      <c r="C75" s="4">
        <f>SUM(C77:C79)</f>
        <v>270172.46</v>
      </c>
      <c r="D75" s="1"/>
      <c r="E75" s="1"/>
    </row>
    <row r="76" spans="1:5" ht="15.75">
      <c r="A76" s="1" t="s">
        <v>100</v>
      </c>
      <c r="B76" s="1"/>
      <c r="C76" s="4"/>
      <c r="D76" s="1"/>
      <c r="E76" s="1"/>
    </row>
    <row r="77" spans="1:5" ht="15.75">
      <c r="A77" s="1" t="s">
        <v>149</v>
      </c>
      <c r="B77" s="1"/>
      <c r="C77" s="4">
        <v>250637.76</v>
      </c>
      <c r="D77" s="1"/>
      <c r="E77" s="1"/>
    </row>
    <row r="78" spans="1:5" ht="15.75">
      <c r="A78" s="1" t="s">
        <v>102</v>
      </c>
      <c r="B78" s="1"/>
      <c r="C78" s="4">
        <v>18701.42</v>
      </c>
      <c r="D78" s="1"/>
      <c r="E78" s="1"/>
    </row>
    <row r="79" spans="1:5" ht="15.75">
      <c r="A79" s="1" t="s">
        <v>108</v>
      </c>
      <c r="B79" s="1"/>
      <c r="C79" s="4">
        <v>833.28</v>
      </c>
      <c r="D79" s="1"/>
      <c r="E79" s="1"/>
    </row>
    <row r="80" spans="1:5" ht="15.75">
      <c r="A80" s="1" t="s">
        <v>99</v>
      </c>
      <c r="B80" s="1"/>
      <c r="C80" s="4">
        <f>SUM(C82:C85)</f>
        <v>349908.81</v>
      </c>
      <c r="D80" s="1"/>
      <c r="E80" s="1"/>
    </row>
    <row r="81" spans="1:5" ht="15.75">
      <c r="A81" s="1" t="s">
        <v>100</v>
      </c>
      <c r="B81" s="1"/>
      <c r="C81" s="4"/>
      <c r="D81" s="1"/>
      <c r="E81" s="1"/>
    </row>
    <row r="82" spans="1:5" ht="15.75">
      <c r="A82" s="1" t="s">
        <v>149</v>
      </c>
      <c r="B82" s="1"/>
      <c r="C82" s="4">
        <v>239292.03</v>
      </c>
      <c r="D82" s="1"/>
      <c r="E82" s="1"/>
    </row>
    <row r="83" spans="1:5" ht="15.75">
      <c r="A83" s="1" t="s">
        <v>102</v>
      </c>
      <c r="B83" s="1"/>
      <c r="C83" s="4">
        <v>12097.7</v>
      </c>
      <c r="D83" s="1"/>
      <c r="E83" s="1"/>
    </row>
    <row r="84" spans="1:5" ht="15.75">
      <c r="A84" s="1" t="s">
        <v>150</v>
      </c>
      <c r="B84" s="1"/>
      <c r="C84" s="4">
        <v>12247.59</v>
      </c>
      <c r="D84" s="1"/>
      <c r="E84" s="1"/>
    </row>
    <row r="85" spans="1:5" ht="15.75">
      <c r="A85" s="1" t="s">
        <v>108</v>
      </c>
      <c r="B85" s="1"/>
      <c r="C85" s="4">
        <v>86271.49</v>
      </c>
      <c r="D85" s="1"/>
      <c r="E85" s="1"/>
    </row>
    <row r="86" spans="1:5" ht="15.75">
      <c r="A86" s="1" t="s">
        <v>92</v>
      </c>
      <c r="B86" s="1"/>
      <c r="C86" s="4">
        <v>14291.7</v>
      </c>
      <c r="D86" s="1"/>
      <c r="E86" s="1"/>
    </row>
    <row r="87" spans="1:5" ht="15.75">
      <c r="A87" s="1" t="s">
        <v>98</v>
      </c>
      <c r="B87" s="1"/>
      <c r="C87" s="4">
        <v>17514.52</v>
      </c>
      <c r="D87" s="1"/>
      <c r="E87" s="1"/>
    </row>
    <row r="88" spans="1:5" ht="15.75">
      <c r="A88" s="1" t="s">
        <v>93</v>
      </c>
      <c r="C88" s="4">
        <v>41100.4</v>
      </c>
      <c r="D88" s="1"/>
      <c r="E88" s="1"/>
    </row>
    <row r="89" spans="1:5" ht="15.75">
      <c r="A89" s="1" t="s">
        <v>94</v>
      </c>
      <c r="B89" s="1"/>
      <c r="C89" s="4">
        <v>6704</v>
      </c>
      <c r="D89" s="1"/>
      <c r="E89" s="1"/>
    </row>
    <row r="90" spans="1:5" ht="66" customHeight="1">
      <c r="A90" s="1"/>
      <c r="B90" s="1"/>
      <c r="C90" s="4"/>
      <c r="D90" s="1"/>
      <c r="E90" s="1"/>
    </row>
    <row r="91" spans="1:7" ht="40.5" customHeight="1" thickBot="1">
      <c r="A91" s="51" t="s">
        <v>209</v>
      </c>
      <c r="B91" s="51"/>
      <c r="C91" s="51"/>
      <c r="D91" s="51"/>
      <c r="E91" s="51"/>
      <c r="F91" s="51"/>
      <c r="G91" s="51"/>
    </row>
    <row r="92" spans="1:5" ht="17.25" thickBot="1" thickTop="1">
      <c r="A92" s="5" t="s">
        <v>154</v>
      </c>
      <c r="B92" s="7"/>
      <c r="C92" s="9">
        <f>SUM(C94+C95+C96+C97+C102+C108+C109+C110)</f>
        <v>1222523.27</v>
      </c>
      <c r="D92" s="1"/>
      <c r="E92" s="1"/>
    </row>
    <row r="93" spans="1:5" ht="16.5" thickTop="1">
      <c r="A93" s="1"/>
      <c r="B93" s="1"/>
      <c r="C93" s="4"/>
      <c r="D93" s="1"/>
      <c r="E93" s="1"/>
    </row>
    <row r="94" spans="1:5" ht="15.75">
      <c r="A94" s="1" t="s">
        <v>89</v>
      </c>
      <c r="B94" s="1"/>
      <c r="C94" s="4">
        <v>46759.4</v>
      </c>
      <c r="D94" s="1"/>
      <c r="E94" s="1"/>
    </row>
    <row r="95" spans="1:5" ht="15.75">
      <c r="A95" s="1" t="s">
        <v>109</v>
      </c>
      <c r="B95" s="1"/>
      <c r="C95" s="4">
        <v>15454.79</v>
      </c>
      <c r="D95" s="1"/>
      <c r="E95" s="1"/>
    </row>
    <row r="96" spans="1:5" ht="15.75">
      <c r="A96" s="1" t="s">
        <v>91</v>
      </c>
      <c r="B96" s="1"/>
      <c r="C96" s="4">
        <v>11436.85</v>
      </c>
      <c r="D96" s="1"/>
      <c r="E96" s="1"/>
    </row>
    <row r="97" spans="1:5" ht="15.75">
      <c r="A97" s="1" t="s">
        <v>110</v>
      </c>
      <c r="B97" s="1"/>
      <c r="C97" s="4">
        <f>SUM(C99:C101)</f>
        <v>777620.9</v>
      </c>
      <c r="D97" s="1"/>
      <c r="E97" s="1"/>
    </row>
    <row r="98" spans="1:5" ht="15.75">
      <c r="A98" s="1" t="s">
        <v>100</v>
      </c>
      <c r="B98" s="1"/>
      <c r="C98" s="4"/>
      <c r="D98" s="1"/>
      <c r="E98" s="1"/>
    </row>
    <row r="99" spans="1:5" ht="15.75">
      <c r="A99" s="1" t="s">
        <v>149</v>
      </c>
      <c r="B99" s="1"/>
      <c r="C99" s="4">
        <v>720074.16</v>
      </c>
      <c r="D99" s="1"/>
      <c r="E99" s="1"/>
    </row>
    <row r="100" spans="1:5" ht="15.75">
      <c r="A100" s="1" t="s">
        <v>102</v>
      </c>
      <c r="B100" s="1"/>
      <c r="C100" s="4">
        <v>27246.14</v>
      </c>
      <c r="D100" s="1"/>
      <c r="E100" s="1"/>
    </row>
    <row r="101" spans="1:5" ht="15.75">
      <c r="A101" s="1" t="s">
        <v>108</v>
      </c>
      <c r="B101" s="1"/>
      <c r="C101" s="4">
        <v>30300.6</v>
      </c>
      <c r="D101" s="1"/>
      <c r="E101" s="1"/>
    </row>
    <row r="102" spans="1:5" ht="15.75">
      <c r="A102" s="1" t="s">
        <v>111</v>
      </c>
      <c r="B102" s="1"/>
      <c r="C102" s="4">
        <f>SUM(C104:C107)</f>
        <v>285526.18</v>
      </c>
      <c r="D102" s="1"/>
      <c r="E102" s="1"/>
    </row>
    <row r="103" spans="1:5" ht="15.75">
      <c r="A103" s="1" t="s">
        <v>100</v>
      </c>
      <c r="B103" s="1"/>
      <c r="C103" s="4"/>
      <c r="D103" s="1"/>
      <c r="E103" s="1"/>
    </row>
    <row r="104" spans="1:5" ht="15.75">
      <c r="A104" s="1" t="s">
        <v>149</v>
      </c>
      <c r="B104" s="1"/>
      <c r="C104" s="4">
        <v>213908.13</v>
      </c>
      <c r="D104" s="1"/>
      <c r="E104" s="1"/>
    </row>
    <row r="105" spans="1:5" ht="15.75">
      <c r="A105" s="1" t="s">
        <v>102</v>
      </c>
      <c r="B105" s="1"/>
      <c r="C105" s="4">
        <v>15351.81</v>
      </c>
      <c r="D105" s="1"/>
      <c r="E105" s="1"/>
    </row>
    <row r="106" spans="1:5" ht="15.75">
      <c r="A106" s="1" t="s">
        <v>150</v>
      </c>
      <c r="B106" s="1"/>
      <c r="C106" s="4">
        <v>17277.63</v>
      </c>
      <c r="D106" s="1"/>
      <c r="E106" s="1"/>
    </row>
    <row r="107" spans="1:5" ht="15.75">
      <c r="A107" s="1" t="s">
        <v>108</v>
      </c>
      <c r="B107" s="1"/>
      <c r="C107" s="4">
        <v>38988.61</v>
      </c>
      <c r="D107" s="1"/>
      <c r="E107" s="1"/>
    </row>
    <row r="108" spans="1:5" ht="15.75">
      <c r="A108" s="1" t="s">
        <v>98</v>
      </c>
      <c r="B108" s="1"/>
      <c r="C108" s="4">
        <v>6999.15</v>
      </c>
      <c r="D108" s="1"/>
      <c r="E108" s="1"/>
    </row>
    <row r="109" spans="1:5" ht="15.75">
      <c r="A109" s="1" t="s">
        <v>93</v>
      </c>
      <c r="B109" s="1"/>
      <c r="C109" s="4">
        <v>73490</v>
      </c>
      <c r="D109" s="1"/>
      <c r="E109" s="1"/>
    </row>
    <row r="110" spans="1:5" ht="15.75">
      <c r="A110" s="1" t="s">
        <v>94</v>
      </c>
      <c r="B110" s="1"/>
      <c r="C110" s="4">
        <v>5236</v>
      </c>
      <c r="D110" s="1"/>
      <c r="E110" s="1"/>
    </row>
    <row r="111" spans="1:5" ht="73.5" customHeight="1" thickBot="1">
      <c r="A111" s="1"/>
      <c r="B111" s="1"/>
      <c r="C111" s="4"/>
      <c r="D111" s="1"/>
      <c r="E111" s="1"/>
    </row>
    <row r="112" spans="1:5" ht="17.25" thickBot="1" thickTop="1">
      <c r="A112" s="5" t="s">
        <v>155</v>
      </c>
      <c r="B112" s="7"/>
      <c r="C112" s="9">
        <f>SUM(C114+C115+C116+C117+C118+C119+C124+C125+C126)</f>
        <v>643059.06</v>
      </c>
      <c r="D112" s="1"/>
      <c r="E112" s="1"/>
    </row>
    <row r="113" spans="1:5" ht="16.5" thickTop="1">
      <c r="A113" s="1"/>
      <c r="B113" s="1"/>
      <c r="C113" s="4"/>
      <c r="D113" s="1"/>
      <c r="E113" s="1"/>
    </row>
    <row r="114" spans="1:5" ht="15.75">
      <c r="A114" s="1" t="s">
        <v>104</v>
      </c>
      <c r="B114" s="1"/>
      <c r="C114" s="4">
        <v>6019.54</v>
      </c>
      <c r="D114" s="1"/>
      <c r="E114" s="1"/>
    </row>
    <row r="115" spans="1:5" ht="15.75">
      <c r="A115" s="1" t="s">
        <v>95</v>
      </c>
      <c r="B115" s="1"/>
      <c r="C115" s="4">
        <v>39399.14</v>
      </c>
      <c r="D115" s="1"/>
      <c r="E115" s="1"/>
    </row>
    <row r="116" spans="1:5" ht="15.75">
      <c r="A116" s="1" t="s">
        <v>90</v>
      </c>
      <c r="B116" s="1"/>
      <c r="C116" s="4">
        <v>13669.92</v>
      </c>
      <c r="D116" s="1"/>
      <c r="E116" s="1"/>
    </row>
    <row r="117" spans="1:5" ht="15.75">
      <c r="A117" s="1" t="s">
        <v>105</v>
      </c>
      <c r="B117" s="1"/>
      <c r="C117" s="4">
        <v>261.47</v>
      </c>
      <c r="D117" s="1"/>
      <c r="E117" s="1"/>
    </row>
    <row r="118" spans="1:5" ht="15.75">
      <c r="A118" s="1" t="s">
        <v>91</v>
      </c>
      <c r="B118" s="1"/>
      <c r="C118" s="4">
        <v>5278</v>
      </c>
      <c r="D118" s="1"/>
      <c r="E118" s="1"/>
    </row>
    <row r="119" spans="1:5" ht="15.75">
      <c r="A119" s="1" t="s">
        <v>112</v>
      </c>
      <c r="B119" s="1"/>
      <c r="C119" s="4">
        <f>SUM(C121:C123)</f>
        <v>503767.3</v>
      </c>
      <c r="D119" s="1"/>
      <c r="E119" s="1"/>
    </row>
    <row r="120" spans="1:5" ht="15.75">
      <c r="A120" s="1" t="s">
        <v>100</v>
      </c>
      <c r="B120" s="1"/>
      <c r="C120" s="4"/>
      <c r="D120" s="1"/>
      <c r="E120" s="1"/>
    </row>
    <row r="121" spans="1:5" ht="15.75">
      <c r="A121" s="1" t="s">
        <v>149</v>
      </c>
      <c r="B121" s="1"/>
      <c r="C121" s="4">
        <v>477630.62</v>
      </c>
      <c r="D121" s="1"/>
      <c r="E121" s="1"/>
    </row>
    <row r="122" spans="1:5" ht="15.75">
      <c r="A122" s="1" t="s">
        <v>102</v>
      </c>
      <c r="B122" s="1"/>
      <c r="C122" s="4">
        <v>20515.71</v>
      </c>
      <c r="D122" s="1"/>
      <c r="E122" s="1"/>
    </row>
    <row r="123" spans="1:5" ht="15.75">
      <c r="A123" s="1" t="s">
        <v>108</v>
      </c>
      <c r="B123" s="1"/>
      <c r="C123" s="4">
        <v>5620.97</v>
      </c>
      <c r="D123" s="1"/>
      <c r="E123" s="1"/>
    </row>
    <row r="124" spans="1:5" ht="15.75">
      <c r="A124" s="1" t="s">
        <v>98</v>
      </c>
      <c r="B124" s="1"/>
      <c r="C124" s="4">
        <v>2798.79</v>
      </c>
      <c r="D124" s="1"/>
      <c r="E124" s="1"/>
    </row>
    <row r="125" spans="1:5" ht="15.75">
      <c r="A125" s="1" t="s">
        <v>93</v>
      </c>
      <c r="B125" s="1"/>
      <c r="C125" s="4">
        <v>67614</v>
      </c>
      <c r="D125" s="1"/>
      <c r="E125" s="1"/>
    </row>
    <row r="126" spans="1:5" ht="15.75">
      <c r="A126" s="1" t="s">
        <v>94</v>
      </c>
      <c r="B126" s="1"/>
      <c r="C126" s="4">
        <v>4250.9</v>
      </c>
      <c r="D126" s="1"/>
      <c r="E126" s="1"/>
    </row>
    <row r="127" spans="1:5" ht="166.5" customHeight="1">
      <c r="A127" s="1"/>
      <c r="B127" s="1"/>
      <c r="C127" s="4"/>
      <c r="D127" s="1"/>
      <c r="E127" s="1"/>
    </row>
    <row r="128" spans="1:7" ht="19.5" customHeight="1" thickBot="1">
      <c r="A128" s="49" t="s">
        <v>210</v>
      </c>
      <c r="B128" s="49"/>
      <c r="C128" s="49"/>
      <c r="D128" s="49"/>
      <c r="E128" s="49"/>
      <c r="F128" s="49"/>
      <c r="G128" s="49"/>
    </row>
    <row r="129" spans="1:5" ht="17.25" thickBot="1" thickTop="1">
      <c r="A129" s="5" t="s">
        <v>156</v>
      </c>
      <c r="B129" s="7"/>
      <c r="C129" s="9">
        <f>SUM(C131+C132+C133+C134+C135+C136+C137+C138+C139+C140+C145+C151+C157+C158+C159+C160+C161+C162)</f>
        <v>3800255.9799999995</v>
      </c>
      <c r="D129" s="1"/>
      <c r="E129" s="1"/>
    </row>
    <row r="130" spans="1:5" ht="16.5" thickTop="1">
      <c r="A130" s="1"/>
      <c r="B130" s="1"/>
      <c r="C130" s="4"/>
      <c r="D130" s="1"/>
      <c r="E130" s="1"/>
    </row>
    <row r="131" spans="1:5" ht="15.75">
      <c r="A131" s="1" t="s">
        <v>114</v>
      </c>
      <c r="B131" s="1"/>
      <c r="C131" s="4">
        <v>51555.64</v>
      </c>
      <c r="D131" s="1"/>
      <c r="E131" s="1"/>
    </row>
    <row r="132" spans="1:5" ht="15.75">
      <c r="A132" s="1" t="s">
        <v>115</v>
      </c>
      <c r="B132" s="1"/>
      <c r="C132" s="4">
        <v>363789.33</v>
      </c>
      <c r="D132" s="1"/>
      <c r="E132" s="1"/>
    </row>
    <row r="133" spans="1:5" ht="15.75">
      <c r="A133" s="1" t="s">
        <v>157</v>
      </c>
      <c r="B133" s="1"/>
      <c r="C133" s="4">
        <v>5002</v>
      </c>
      <c r="D133" s="1"/>
      <c r="E133" s="1"/>
    </row>
    <row r="134" spans="1:5" ht="15.75">
      <c r="A134" s="1" t="s">
        <v>158</v>
      </c>
      <c r="B134" s="1"/>
      <c r="C134" s="4">
        <v>1529.8</v>
      </c>
      <c r="D134" s="1"/>
      <c r="E134" s="1"/>
    </row>
    <row r="135" spans="1:5" ht="15.75">
      <c r="A135" s="1" t="s">
        <v>193</v>
      </c>
      <c r="B135" s="1"/>
      <c r="C135" s="4">
        <v>29951</v>
      </c>
      <c r="D135" s="1"/>
      <c r="E135" s="1"/>
    </row>
    <row r="136" spans="1:5" ht="15.75">
      <c r="A136" s="1" t="s">
        <v>116</v>
      </c>
      <c r="B136" s="1"/>
      <c r="C136" s="4">
        <v>57239.73</v>
      </c>
      <c r="D136" s="1"/>
      <c r="E136" s="1"/>
    </row>
    <row r="137" spans="1:5" ht="15.75">
      <c r="A137" s="1" t="s">
        <v>117</v>
      </c>
      <c r="B137" s="1"/>
      <c r="C137" s="4">
        <v>57377.33</v>
      </c>
      <c r="D137" s="1"/>
      <c r="E137" s="1"/>
    </row>
    <row r="138" spans="1:5" ht="15.75">
      <c r="A138" s="1" t="s">
        <v>105</v>
      </c>
      <c r="B138" s="1"/>
      <c r="C138" s="4">
        <v>5095.54</v>
      </c>
      <c r="D138" s="1"/>
      <c r="E138" s="1"/>
    </row>
    <row r="139" spans="1:5" ht="15.75">
      <c r="A139" s="1" t="s">
        <v>91</v>
      </c>
      <c r="B139" s="1"/>
      <c r="C139" s="4">
        <v>24002.14</v>
      </c>
      <c r="D139" s="1"/>
      <c r="E139" s="1"/>
    </row>
    <row r="140" spans="1:5" ht="15.75">
      <c r="A140" s="1" t="s">
        <v>96</v>
      </c>
      <c r="B140" s="1"/>
      <c r="C140" s="4">
        <f>SUM(C142:C144)</f>
        <v>1115916.16</v>
      </c>
      <c r="D140" s="1"/>
      <c r="E140" s="1"/>
    </row>
    <row r="141" spans="1:5" ht="15.75">
      <c r="A141" s="1" t="s">
        <v>100</v>
      </c>
      <c r="B141" s="1"/>
      <c r="C141" s="4"/>
      <c r="D141" s="1"/>
      <c r="E141" s="1"/>
    </row>
    <row r="142" spans="1:5" ht="15.75">
      <c r="A142" s="1" t="s">
        <v>149</v>
      </c>
      <c r="B142" s="1"/>
      <c r="C142" s="4">
        <v>1021840.41</v>
      </c>
      <c r="D142" s="1"/>
      <c r="E142" s="1"/>
    </row>
    <row r="143" spans="1:5" ht="15.75">
      <c r="A143" s="1" t="s">
        <v>102</v>
      </c>
      <c r="B143" s="1"/>
      <c r="C143" s="4">
        <v>54590.02</v>
      </c>
      <c r="D143" s="1"/>
      <c r="E143" s="1"/>
    </row>
    <row r="144" spans="1:5" ht="15.75">
      <c r="A144" s="1" t="s">
        <v>108</v>
      </c>
      <c r="B144" s="1"/>
      <c r="C144" s="4">
        <v>39485.73</v>
      </c>
      <c r="D144" s="1"/>
      <c r="E144" s="1"/>
    </row>
    <row r="145" spans="1:5" ht="15.75">
      <c r="A145" s="1" t="s">
        <v>118</v>
      </c>
      <c r="B145" s="1"/>
      <c r="C145" s="4">
        <f>SUM(C147:C150)</f>
        <v>1382255.92</v>
      </c>
      <c r="D145" s="1"/>
      <c r="E145" s="1"/>
    </row>
    <row r="146" spans="1:5" ht="15.75">
      <c r="A146" s="1" t="s">
        <v>100</v>
      </c>
      <c r="B146" s="1"/>
      <c r="C146" s="4"/>
      <c r="D146" s="1"/>
      <c r="E146" s="1"/>
    </row>
    <row r="147" spans="1:5" ht="15.75">
      <c r="A147" s="1" t="s">
        <v>149</v>
      </c>
      <c r="B147" s="1"/>
      <c r="C147" s="4">
        <v>587592.64</v>
      </c>
      <c r="D147" s="1"/>
      <c r="E147" s="1"/>
    </row>
    <row r="148" spans="1:5" ht="15.75">
      <c r="A148" s="1" t="s">
        <v>102</v>
      </c>
      <c r="B148" s="1"/>
      <c r="C148" s="4">
        <v>44956.78</v>
      </c>
      <c r="D148" s="1"/>
      <c r="E148" s="1"/>
    </row>
    <row r="149" spans="1:5" ht="15.75">
      <c r="A149" s="1" t="s">
        <v>108</v>
      </c>
      <c r="B149" s="1"/>
      <c r="C149" s="4">
        <v>902.8</v>
      </c>
      <c r="D149" s="1"/>
      <c r="E149" s="1"/>
    </row>
    <row r="150" spans="1:5" ht="15.75">
      <c r="A150" s="1" t="s">
        <v>194</v>
      </c>
      <c r="B150" s="1"/>
      <c r="C150" s="4">
        <v>748803.7</v>
      </c>
      <c r="D150" s="1"/>
      <c r="E150" s="1"/>
    </row>
    <row r="151" spans="1:5" ht="15.75">
      <c r="A151" s="1" t="s">
        <v>119</v>
      </c>
      <c r="B151" s="1"/>
      <c r="C151" s="4">
        <f>SUM(C153:C156)</f>
        <v>512713.27999999997</v>
      </c>
      <c r="D151" s="1"/>
      <c r="E151" s="1"/>
    </row>
    <row r="152" spans="1:5" ht="15.75">
      <c r="A152" s="1" t="s">
        <v>100</v>
      </c>
      <c r="B152" s="1"/>
      <c r="C152" s="4"/>
      <c r="D152" s="1"/>
      <c r="E152" s="1"/>
    </row>
    <row r="153" spans="1:5" ht="15.75">
      <c r="A153" s="1" t="s">
        <v>149</v>
      </c>
      <c r="B153" s="1"/>
      <c r="C153" s="4">
        <v>395944.78</v>
      </c>
      <c r="D153" s="1"/>
      <c r="E153" s="1"/>
    </row>
    <row r="154" spans="1:5" ht="15.75">
      <c r="A154" s="1" t="s">
        <v>102</v>
      </c>
      <c r="B154" s="1"/>
      <c r="C154" s="4">
        <v>20615.1</v>
      </c>
      <c r="D154" s="1"/>
      <c r="E154" s="1"/>
    </row>
    <row r="155" spans="1:5" ht="15.75">
      <c r="A155" s="1" t="s">
        <v>150</v>
      </c>
      <c r="B155" s="1"/>
      <c r="C155" s="4">
        <v>31897.11</v>
      </c>
      <c r="D155" s="1"/>
      <c r="E155" s="1"/>
    </row>
    <row r="156" spans="1:5" ht="15.75">
      <c r="A156" s="1" t="s">
        <v>108</v>
      </c>
      <c r="B156" s="1"/>
      <c r="C156" s="4">
        <v>64256.29</v>
      </c>
      <c r="D156" s="1"/>
      <c r="E156" s="1"/>
    </row>
    <row r="157" spans="1:5" ht="15.75">
      <c r="A157" s="1" t="s">
        <v>98</v>
      </c>
      <c r="B157" s="1"/>
      <c r="C157" s="4">
        <v>17090.6</v>
      </c>
      <c r="D157" s="1"/>
      <c r="E157" s="1"/>
    </row>
    <row r="158" spans="1:5" ht="15.75">
      <c r="A158" s="1" t="s">
        <v>191</v>
      </c>
      <c r="B158" s="1"/>
      <c r="C158" s="4">
        <v>43997</v>
      </c>
      <c r="D158" s="1"/>
      <c r="E158" s="1"/>
    </row>
    <row r="159" spans="1:5" ht="15.75">
      <c r="A159" s="1" t="s">
        <v>192</v>
      </c>
      <c r="B159" s="1"/>
      <c r="C159" s="4">
        <v>16508.51</v>
      </c>
      <c r="D159" s="1"/>
      <c r="E159" s="1"/>
    </row>
    <row r="160" spans="1:5" ht="15.75">
      <c r="A160" s="1" t="s">
        <v>92</v>
      </c>
      <c r="B160" s="1"/>
      <c r="C160" s="4">
        <v>6000</v>
      </c>
      <c r="D160" s="1"/>
      <c r="E160" s="1"/>
    </row>
    <row r="161" spans="1:5" ht="15.75">
      <c r="A161" s="1" t="s">
        <v>93</v>
      </c>
      <c r="B161" s="1"/>
      <c r="C161" s="4">
        <v>92576</v>
      </c>
      <c r="D161" s="1"/>
      <c r="E161" s="1"/>
    </row>
    <row r="162" spans="1:5" ht="15.75">
      <c r="A162" s="1" t="s">
        <v>94</v>
      </c>
      <c r="B162" s="1"/>
      <c r="C162" s="4">
        <v>17656</v>
      </c>
      <c r="D162" s="1"/>
      <c r="E162" s="1"/>
    </row>
    <row r="163" spans="1:5" ht="40.5" customHeight="1" thickBot="1">
      <c r="A163" s="1"/>
      <c r="B163" s="1"/>
      <c r="C163" s="4"/>
      <c r="D163" s="1"/>
      <c r="E163" s="1"/>
    </row>
    <row r="164" spans="1:5" ht="17.25" thickBot="1" thickTop="1">
      <c r="A164" s="5" t="s">
        <v>159</v>
      </c>
      <c r="B164" s="7"/>
      <c r="C164" s="9">
        <f>SUM(C166:C171)</f>
        <v>24091.59</v>
      </c>
      <c r="D164" s="1"/>
      <c r="E164" s="1"/>
    </row>
    <row r="165" spans="1:5" ht="16.5" thickTop="1">
      <c r="A165" s="1"/>
      <c r="B165" s="1"/>
      <c r="C165" s="4"/>
      <c r="D165" s="1"/>
      <c r="E165" s="1"/>
    </row>
    <row r="166" spans="1:5" ht="15.75">
      <c r="A166" s="1" t="s">
        <v>89</v>
      </c>
      <c r="B166" s="1"/>
      <c r="C166" s="4">
        <v>1320</v>
      </c>
      <c r="D166" s="1"/>
      <c r="E166" s="1"/>
    </row>
    <row r="167" spans="1:5" ht="15.75">
      <c r="A167" s="1" t="s">
        <v>90</v>
      </c>
      <c r="B167" s="1"/>
      <c r="C167" s="4">
        <v>9589.59</v>
      </c>
      <c r="D167" s="1"/>
      <c r="E167" s="1"/>
    </row>
    <row r="168" spans="1:5" ht="15.75">
      <c r="A168" s="1" t="s">
        <v>92</v>
      </c>
      <c r="B168" s="1"/>
      <c r="C168" s="4">
        <v>3000</v>
      </c>
      <c r="D168" s="1"/>
      <c r="E168" s="1"/>
    </row>
    <row r="169" spans="1:5" ht="15.75">
      <c r="A169" s="1" t="s">
        <v>98</v>
      </c>
      <c r="B169" s="1"/>
      <c r="C169" s="4">
        <v>1200</v>
      </c>
      <c r="D169" s="1"/>
      <c r="E169" s="1"/>
    </row>
    <row r="170" spans="1:5" ht="15.75">
      <c r="A170" s="1" t="s">
        <v>93</v>
      </c>
      <c r="B170" s="1"/>
      <c r="C170" s="4">
        <v>7698</v>
      </c>
      <c r="D170" s="1"/>
      <c r="E170" s="1"/>
    </row>
    <row r="171" spans="1:5" ht="15.75">
      <c r="A171" s="1" t="s">
        <v>94</v>
      </c>
      <c r="B171" s="1"/>
      <c r="C171" s="4">
        <v>1284</v>
      </c>
      <c r="D171" s="1"/>
      <c r="E171" s="1"/>
    </row>
    <row r="172" spans="1:5" ht="93" customHeight="1">
      <c r="A172" s="1"/>
      <c r="B172" s="1"/>
      <c r="C172" s="4"/>
      <c r="D172" s="1"/>
      <c r="E172" s="1"/>
    </row>
    <row r="173" spans="1:7" ht="18" customHeight="1" thickBot="1">
      <c r="A173" s="49" t="s">
        <v>211</v>
      </c>
      <c r="B173" s="49"/>
      <c r="C173" s="49"/>
      <c r="D173" s="49"/>
      <c r="E173" s="49"/>
      <c r="F173" s="49"/>
      <c r="G173" s="49"/>
    </row>
    <row r="174" spans="1:5" ht="17.25" thickBot="1" thickTop="1">
      <c r="A174" s="5" t="s">
        <v>160</v>
      </c>
      <c r="B174" s="7"/>
      <c r="C174" s="9">
        <f>SUM(C176:C181)</f>
        <v>64616.14</v>
      </c>
      <c r="D174" s="1"/>
      <c r="E174" s="1"/>
    </row>
    <row r="175" spans="1:5" ht="16.5" thickTop="1">
      <c r="A175" s="1"/>
      <c r="B175" s="1"/>
      <c r="C175" s="4"/>
      <c r="D175" s="1"/>
      <c r="E175" s="1"/>
    </row>
    <row r="176" spans="1:3" ht="15.75">
      <c r="A176" s="1" t="s">
        <v>104</v>
      </c>
      <c r="B176" s="1"/>
      <c r="C176" s="4">
        <v>13791.69</v>
      </c>
    </row>
    <row r="177" spans="1:3" ht="15.75">
      <c r="A177" s="1" t="s">
        <v>90</v>
      </c>
      <c r="B177" s="1"/>
      <c r="C177" s="4">
        <v>6308.83</v>
      </c>
    </row>
    <row r="178" spans="1:3" ht="15.75">
      <c r="A178" s="1" t="s">
        <v>92</v>
      </c>
      <c r="B178" s="1"/>
      <c r="C178" s="4">
        <v>11500</v>
      </c>
    </row>
    <row r="179" spans="1:3" ht="15.75">
      <c r="A179" s="1" t="s">
        <v>98</v>
      </c>
      <c r="B179" s="1"/>
      <c r="C179" s="4">
        <v>1400</v>
      </c>
    </row>
    <row r="180" spans="1:3" ht="15.75">
      <c r="A180" s="1" t="s">
        <v>93</v>
      </c>
      <c r="B180" s="1"/>
      <c r="C180" s="4">
        <v>29079.62</v>
      </c>
    </row>
    <row r="181" spans="1:3" ht="15.75">
      <c r="A181" s="1" t="s">
        <v>94</v>
      </c>
      <c r="B181" s="1"/>
      <c r="C181" s="4">
        <v>2536</v>
      </c>
    </row>
    <row r="182" spans="1:3" ht="16.5" thickBot="1">
      <c r="A182" s="1"/>
      <c r="B182" s="1"/>
      <c r="C182" s="4"/>
    </row>
    <row r="183" spans="1:5" ht="17.25" thickBot="1" thickTop="1">
      <c r="A183" s="5" t="s">
        <v>161</v>
      </c>
      <c r="B183" s="7"/>
      <c r="C183" s="9">
        <f>SUM(C185+C186+C187+C188+C189+C194+C195+C196+C197)</f>
        <v>351092.27</v>
      </c>
      <c r="D183" s="1"/>
      <c r="E183" s="1"/>
    </row>
    <row r="184" spans="1:5" ht="16.5" thickTop="1">
      <c r="A184" s="1"/>
      <c r="B184" s="1"/>
      <c r="C184" s="4"/>
      <c r="D184" s="1"/>
      <c r="E184" s="1"/>
    </row>
    <row r="185" spans="1:5" ht="15.75">
      <c r="A185" s="1" t="s">
        <v>89</v>
      </c>
      <c r="B185" s="1"/>
      <c r="C185" s="4">
        <v>28926.1</v>
      </c>
      <c r="D185" s="1"/>
      <c r="E185" s="1"/>
    </row>
    <row r="186" spans="1:5" ht="15.75">
      <c r="A186" s="1" t="s">
        <v>120</v>
      </c>
      <c r="B186" s="1"/>
      <c r="C186" s="4">
        <v>15945.25</v>
      </c>
      <c r="D186" s="1"/>
      <c r="E186" s="1"/>
    </row>
    <row r="187" spans="1:5" ht="15.75">
      <c r="A187" s="1" t="s">
        <v>105</v>
      </c>
      <c r="B187" s="1"/>
      <c r="C187" s="4">
        <v>773.52</v>
      </c>
      <c r="D187" s="1"/>
      <c r="E187" s="1"/>
    </row>
    <row r="188" spans="1:5" ht="15.75">
      <c r="A188" s="1" t="s">
        <v>121</v>
      </c>
      <c r="B188" s="1"/>
      <c r="C188" s="4">
        <v>830.08</v>
      </c>
      <c r="D188" s="1"/>
      <c r="E188" s="1"/>
    </row>
    <row r="189" spans="1:5" ht="15.75">
      <c r="A189" s="1" t="s">
        <v>96</v>
      </c>
      <c r="B189" s="1"/>
      <c r="C189" s="4">
        <f>SUM(C191:C193)</f>
        <v>164942.93</v>
      </c>
      <c r="D189" s="1"/>
      <c r="E189" s="1"/>
    </row>
    <row r="190" spans="1:5" ht="15.75">
      <c r="A190" s="1" t="s">
        <v>100</v>
      </c>
      <c r="B190" s="1"/>
      <c r="C190" s="4"/>
      <c r="D190" s="1"/>
      <c r="E190" s="1"/>
    </row>
    <row r="191" spans="1:5" ht="15.75">
      <c r="A191" s="1" t="s">
        <v>149</v>
      </c>
      <c r="B191" s="1"/>
      <c r="C191" s="4">
        <v>145212.35</v>
      </c>
      <c r="D191" s="1"/>
      <c r="E191" s="1"/>
    </row>
    <row r="192" spans="1:5" ht="15.75">
      <c r="A192" s="1" t="s">
        <v>102</v>
      </c>
      <c r="B192" s="1"/>
      <c r="C192" s="4">
        <v>13747.37</v>
      </c>
      <c r="D192" s="1"/>
      <c r="E192" s="1"/>
    </row>
    <row r="193" spans="1:5" ht="15.75">
      <c r="A193" s="1" t="s">
        <v>108</v>
      </c>
      <c r="B193" s="1"/>
      <c r="C193" s="4">
        <v>5983.21</v>
      </c>
      <c r="D193" s="1"/>
      <c r="E193" s="1"/>
    </row>
    <row r="194" spans="1:5" ht="15.75">
      <c r="A194" s="1" t="s">
        <v>92</v>
      </c>
      <c r="B194" s="1"/>
      <c r="C194" s="4">
        <v>12000</v>
      </c>
      <c r="D194" s="1"/>
      <c r="E194" s="1"/>
    </row>
    <row r="195" spans="1:5" ht="15.75">
      <c r="A195" s="1" t="s">
        <v>98</v>
      </c>
      <c r="B195" s="1"/>
      <c r="C195" s="4">
        <v>951</v>
      </c>
      <c r="D195" s="1"/>
      <c r="E195" s="1"/>
    </row>
    <row r="196" spans="1:5" ht="15.75">
      <c r="A196" s="1" t="s">
        <v>93</v>
      </c>
      <c r="B196" s="1"/>
      <c r="C196" s="4">
        <v>123891.39</v>
      </c>
      <c r="D196" s="1"/>
      <c r="E196" s="1"/>
    </row>
    <row r="197" spans="1:5" ht="15.75">
      <c r="A197" s="1" t="s">
        <v>94</v>
      </c>
      <c r="B197" s="1"/>
      <c r="C197" s="4">
        <v>2832</v>
      </c>
      <c r="D197" s="1"/>
      <c r="E197" s="1"/>
    </row>
    <row r="198" spans="1:5" ht="16.5" thickBot="1">
      <c r="A198" s="1"/>
      <c r="B198" s="1"/>
      <c r="C198" s="4"/>
      <c r="D198" s="1"/>
      <c r="E198" s="1"/>
    </row>
    <row r="199" spans="1:5" ht="17.25" thickBot="1" thickTop="1">
      <c r="A199" s="5" t="s">
        <v>162</v>
      </c>
      <c r="B199" s="7"/>
      <c r="C199" s="9">
        <f>SUM(C201:C209)</f>
        <v>133253.46000000002</v>
      </c>
      <c r="D199" s="1"/>
      <c r="E199" s="1"/>
    </row>
    <row r="200" spans="1:5" ht="16.5" thickTop="1">
      <c r="A200" s="1"/>
      <c r="B200" s="1"/>
      <c r="C200" s="4"/>
      <c r="D200" s="1"/>
      <c r="E200" s="1"/>
    </row>
    <row r="201" spans="1:5" ht="15.75">
      <c r="A201" s="1" t="s">
        <v>122</v>
      </c>
      <c r="B201" s="1"/>
      <c r="C201" s="4">
        <v>1227.4</v>
      </c>
      <c r="D201" s="1"/>
      <c r="E201" s="1"/>
    </row>
    <row r="202" spans="1:5" ht="15.75">
      <c r="A202" s="1" t="s">
        <v>89</v>
      </c>
      <c r="B202" s="1"/>
      <c r="C202" s="4">
        <v>21969.43</v>
      </c>
      <c r="D202" s="1"/>
      <c r="E202" s="1"/>
    </row>
    <row r="203" spans="1:5" ht="15.75">
      <c r="A203" s="1" t="s">
        <v>195</v>
      </c>
      <c r="B203" s="1"/>
      <c r="C203" s="4">
        <v>71754.56</v>
      </c>
      <c r="D203" s="1"/>
      <c r="E203" s="1"/>
    </row>
    <row r="204" spans="1:5" ht="15.75">
      <c r="A204" s="1" t="s">
        <v>90</v>
      </c>
      <c r="B204" s="1"/>
      <c r="C204" s="4">
        <v>10854.7</v>
      </c>
      <c r="D204" s="1"/>
      <c r="E204" s="1"/>
    </row>
    <row r="205" spans="1:5" ht="15.75">
      <c r="A205" s="1" t="s">
        <v>105</v>
      </c>
      <c r="B205" s="1"/>
      <c r="C205" s="4">
        <v>1226.85</v>
      </c>
      <c r="D205" s="1"/>
      <c r="E205" s="1"/>
    </row>
    <row r="206" spans="1:5" ht="15.75">
      <c r="A206" s="1" t="s">
        <v>91</v>
      </c>
      <c r="B206" s="1"/>
      <c r="C206" s="4">
        <v>1600.08</v>
      </c>
      <c r="D206" s="1"/>
      <c r="E206" s="1"/>
    </row>
    <row r="207" spans="1:5" ht="15.75">
      <c r="A207" s="1" t="s">
        <v>93</v>
      </c>
      <c r="B207" s="1"/>
      <c r="C207" s="4">
        <v>17201</v>
      </c>
      <c r="D207" s="1"/>
      <c r="E207" s="1"/>
    </row>
    <row r="208" spans="1:5" ht="15.75">
      <c r="A208" s="1" t="s">
        <v>98</v>
      </c>
      <c r="B208" s="1"/>
      <c r="C208" s="4">
        <v>3491.44</v>
      </c>
      <c r="D208" s="1"/>
      <c r="E208" s="1"/>
    </row>
    <row r="209" spans="1:5" ht="15.75">
      <c r="A209" s="1" t="s">
        <v>94</v>
      </c>
      <c r="B209" s="1"/>
      <c r="C209" s="4">
        <v>3928</v>
      </c>
      <c r="D209" s="1"/>
      <c r="E209" s="1"/>
    </row>
    <row r="210" spans="1:5" ht="16.5" thickBot="1">
      <c r="A210" s="1"/>
      <c r="B210" s="1"/>
      <c r="C210" s="4"/>
      <c r="D210" s="1"/>
      <c r="E210" s="1"/>
    </row>
    <row r="211" spans="1:5" ht="17.25" thickBot="1" thickTop="1">
      <c r="A211" s="5" t="s">
        <v>163</v>
      </c>
      <c r="B211" s="7"/>
      <c r="C211" s="9">
        <f>SUM(C213:C219)</f>
        <v>45412.11</v>
      </c>
      <c r="D211" s="1"/>
      <c r="E211" s="1"/>
    </row>
    <row r="212" spans="1:5" ht="16.5" thickTop="1">
      <c r="A212" s="1"/>
      <c r="B212" s="1"/>
      <c r="C212" s="4"/>
      <c r="D212" s="1"/>
      <c r="E212" s="1"/>
    </row>
    <row r="213" spans="1:5" ht="15.75">
      <c r="A213" s="1" t="s">
        <v>122</v>
      </c>
      <c r="B213" s="1"/>
      <c r="C213" s="4">
        <v>1227.4</v>
      </c>
      <c r="D213" s="1"/>
      <c r="E213" s="1"/>
    </row>
    <row r="214" spans="1:5" ht="15.75">
      <c r="A214" s="1" t="s">
        <v>89</v>
      </c>
      <c r="B214" s="1"/>
      <c r="C214" s="4">
        <v>4394.4</v>
      </c>
      <c r="D214" s="1"/>
      <c r="E214" s="1"/>
    </row>
    <row r="215" spans="1:5" ht="15.75">
      <c r="A215" s="1" t="s">
        <v>90</v>
      </c>
      <c r="B215" s="1"/>
      <c r="C215" s="4">
        <v>6680.31</v>
      </c>
      <c r="D215" s="1"/>
      <c r="E215" s="1"/>
    </row>
    <row r="216" spans="1:5" ht="15.75">
      <c r="A216" s="1" t="s">
        <v>199</v>
      </c>
      <c r="B216" s="1"/>
      <c r="C216" s="4">
        <v>2952</v>
      </c>
      <c r="D216" s="1"/>
      <c r="E216" s="1"/>
    </row>
    <row r="217" spans="1:5" ht="15.75">
      <c r="A217" s="1" t="s">
        <v>92</v>
      </c>
      <c r="B217" s="1"/>
      <c r="C217" s="4">
        <v>20000</v>
      </c>
      <c r="D217" s="1"/>
      <c r="E217" s="1"/>
    </row>
    <row r="218" spans="1:5" ht="15.75">
      <c r="A218" s="1" t="s">
        <v>93</v>
      </c>
      <c r="B218" s="1"/>
      <c r="C218" s="4">
        <v>7118</v>
      </c>
      <c r="D218" s="1"/>
      <c r="E218" s="1"/>
    </row>
    <row r="219" spans="1:5" ht="15.75">
      <c r="A219" s="1" t="s">
        <v>94</v>
      </c>
      <c r="B219" s="1"/>
      <c r="C219" s="4">
        <v>3040</v>
      </c>
      <c r="D219" s="1"/>
      <c r="E219" s="1"/>
    </row>
    <row r="220" spans="1:5" ht="70.5" customHeight="1">
      <c r="A220" s="1"/>
      <c r="B220" s="1"/>
      <c r="C220" s="4"/>
      <c r="D220" s="1"/>
      <c r="E220" s="1"/>
    </row>
    <row r="221" spans="1:7" ht="19.5" customHeight="1" thickBot="1">
      <c r="A221" s="49" t="s">
        <v>212</v>
      </c>
      <c r="B221" s="49"/>
      <c r="C221" s="49"/>
      <c r="D221" s="49"/>
      <c r="E221" s="49"/>
      <c r="F221" s="49"/>
      <c r="G221" s="49"/>
    </row>
    <row r="222" spans="1:5" ht="17.25" thickBot="1" thickTop="1">
      <c r="A222" s="5" t="s">
        <v>135</v>
      </c>
      <c r="B222" s="7"/>
      <c r="C222" s="9">
        <f>SUM(C224:C229)</f>
        <v>69415.81000000001</v>
      </c>
      <c r="D222" s="1"/>
      <c r="E222" s="1"/>
    </row>
    <row r="223" spans="1:5" ht="16.5" thickTop="1">
      <c r="A223" s="1"/>
      <c r="B223" s="1"/>
      <c r="C223" s="4"/>
      <c r="D223" s="1"/>
      <c r="E223" s="1"/>
    </row>
    <row r="224" spans="1:5" ht="15.75">
      <c r="A224" s="1" t="s">
        <v>89</v>
      </c>
      <c r="B224" s="1"/>
      <c r="C224" s="4">
        <v>2895</v>
      </c>
      <c r="D224" s="1"/>
      <c r="E224" s="1"/>
    </row>
    <row r="225" spans="1:5" ht="15.75">
      <c r="A225" s="1" t="s">
        <v>90</v>
      </c>
      <c r="B225" s="1"/>
      <c r="C225" s="4">
        <v>11134.34</v>
      </c>
      <c r="D225" s="1"/>
      <c r="E225" s="1"/>
    </row>
    <row r="226" spans="1:5" ht="15.75">
      <c r="A226" s="1" t="s">
        <v>197</v>
      </c>
      <c r="B226" s="1"/>
      <c r="C226" s="4">
        <v>16959.43</v>
      </c>
      <c r="D226" s="1"/>
      <c r="E226" s="1"/>
    </row>
    <row r="227" spans="1:5" ht="15.75">
      <c r="A227" s="1" t="s">
        <v>121</v>
      </c>
      <c r="B227" s="1"/>
      <c r="C227" s="4">
        <v>14093.52</v>
      </c>
      <c r="D227" s="1"/>
      <c r="E227" s="1"/>
    </row>
    <row r="228" spans="1:5" ht="15.75">
      <c r="A228" s="1" t="s">
        <v>93</v>
      </c>
      <c r="B228" s="1"/>
      <c r="C228" s="4">
        <v>22263</v>
      </c>
      <c r="D228" s="1"/>
      <c r="E228" s="1"/>
    </row>
    <row r="229" spans="1:5" ht="15.75">
      <c r="A229" s="1" t="s">
        <v>94</v>
      </c>
      <c r="B229" s="1"/>
      <c r="C229" s="4">
        <v>2070.52</v>
      </c>
      <c r="D229" s="1"/>
      <c r="E229" s="1"/>
    </row>
    <row r="230" spans="1:5" ht="38.25" customHeight="1" thickBot="1">
      <c r="A230" s="1"/>
      <c r="B230" s="1"/>
      <c r="C230" s="4"/>
      <c r="D230" s="1"/>
      <c r="E230" s="1"/>
    </row>
    <row r="231" spans="1:5" ht="17.25" thickBot="1" thickTop="1">
      <c r="A231" s="5" t="s">
        <v>164</v>
      </c>
      <c r="B231" s="7"/>
      <c r="C231" s="9">
        <f>SUM(C233+C234+C235+C236+C237+C242+C247+C252+C253+C254+C255)</f>
        <v>2270504.9899999998</v>
      </c>
      <c r="D231" s="1"/>
      <c r="E231" s="1"/>
    </row>
    <row r="232" spans="1:5" ht="16.5" thickTop="1">
      <c r="A232" s="1"/>
      <c r="B232" s="1"/>
      <c r="C232" s="4"/>
      <c r="D232" s="1"/>
      <c r="E232" s="1"/>
    </row>
    <row r="233" spans="1:5" ht="15.75">
      <c r="A233" s="1" t="s">
        <v>89</v>
      </c>
      <c r="B233" s="1"/>
      <c r="C233" s="4">
        <v>25466.27</v>
      </c>
      <c r="D233" s="1"/>
      <c r="E233" s="1"/>
    </row>
    <row r="234" spans="1:5" ht="15.75">
      <c r="A234" s="1" t="s">
        <v>90</v>
      </c>
      <c r="B234" s="1"/>
      <c r="C234" s="4">
        <v>54083.35</v>
      </c>
      <c r="D234" s="1"/>
      <c r="E234" s="1"/>
    </row>
    <row r="235" spans="1:5" ht="15.75">
      <c r="A235" s="1" t="s">
        <v>105</v>
      </c>
      <c r="B235" s="1"/>
      <c r="C235" s="4">
        <v>19562.81</v>
      </c>
      <c r="D235" s="1"/>
      <c r="E235" s="1"/>
    </row>
    <row r="236" spans="1:5" ht="15.75">
      <c r="A236" s="1" t="s">
        <v>91</v>
      </c>
      <c r="B236" s="1"/>
      <c r="C236" s="4">
        <v>13148.72</v>
      </c>
      <c r="D236" s="1"/>
      <c r="E236" s="1"/>
    </row>
    <row r="237" spans="1:5" ht="15.75">
      <c r="A237" s="1" t="s">
        <v>96</v>
      </c>
      <c r="B237" s="1"/>
      <c r="C237" s="4">
        <f>SUM(C239:C241)</f>
        <v>784940.4600000001</v>
      </c>
      <c r="D237" s="1"/>
      <c r="E237" s="1"/>
    </row>
    <row r="238" spans="1:5" ht="15.75">
      <c r="A238" s="1" t="s">
        <v>100</v>
      </c>
      <c r="B238" s="1"/>
      <c r="C238" s="4"/>
      <c r="D238" s="1"/>
      <c r="E238" s="1"/>
    </row>
    <row r="239" spans="1:5" ht="15.75">
      <c r="A239" s="1" t="s">
        <v>149</v>
      </c>
      <c r="B239" s="1"/>
      <c r="C239" s="4">
        <v>686341.4</v>
      </c>
      <c r="D239" s="1"/>
      <c r="E239" s="1"/>
    </row>
    <row r="240" spans="1:5" ht="15.75">
      <c r="A240" s="1" t="s">
        <v>102</v>
      </c>
      <c r="B240" s="1"/>
      <c r="C240" s="4">
        <v>48818.39</v>
      </c>
      <c r="D240" s="1"/>
      <c r="E240" s="1"/>
    </row>
    <row r="241" spans="1:5" ht="15.75">
      <c r="A241" s="1" t="s">
        <v>108</v>
      </c>
      <c r="B241" s="1"/>
      <c r="C241" s="4">
        <v>49780.67</v>
      </c>
      <c r="D241" s="1"/>
      <c r="E241" s="1"/>
    </row>
    <row r="242" spans="1:5" ht="15.75">
      <c r="A242" s="1" t="s">
        <v>123</v>
      </c>
      <c r="B242" s="1"/>
      <c r="C242" s="4">
        <f>SUM(C244:C246)</f>
        <v>925043.9199999999</v>
      </c>
      <c r="D242" s="1"/>
      <c r="E242" s="1"/>
    </row>
    <row r="243" spans="1:5" ht="15.75">
      <c r="A243" s="1" t="s">
        <v>100</v>
      </c>
      <c r="B243" s="1"/>
      <c r="C243" s="4"/>
      <c r="D243" s="1"/>
      <c r="E243" s="1"/>
    </row>
    <row r="244" spans="1:5" ht="15.75">
      <c r="A244" s="1" t="s">
        <v>149</v>
      </c>
      <c r="B244" s="1"/>
      <c r="C244" s="4">
        <v>855079.84</v>
      </c>
      <c r="D244" s="1"/>
      <c r="E244" s="1"/>
    </row>
    <row r="245" spans="1:5" ht="15.75">
      <c r="A245" s="1" t="s">
        <v>102</v>
      </c>
      <c r="B245" s="1"/>
      <c r="C245" s="4">
        <v>14223.48</v>
      </c>
      <c r="D245" s="1"/>
      <c r="E245" s="1"/>
    </row>
    <row r="246" spans="1:5" ht="15.75">
      <c r="A246" s="1" t="s">
        <v>108</v>
      </c>
      <c r="B246" s="1"/>
      <c r="C246" s="4">
        <v>55740.6</v>
      </c>
      <c r="D246" s="1"/>
      <c r="E246" s="1"/>
    </row>
    <row r="247" spans="1:5" ht="15.75">
      <c r="A247" s="1" t="s">
        <v>99</v>
      </c>
      <c r="B247" s="1"/>
      <c r="C247" s="4">
        <f>SUM(C249:C251)</f>
        <v>355652.01999999996</v>
      </c>
      <c r="D247" s="1"/>
      <c r="E247" s="1"/>
    </row>
    <row r="248" spans="1:5" ht="15.75">
      <c r="A248" s="1" t="s">
        <v>100</v>
      </c>
      <c r="B248" s="1"/>
      <c r="C248" s="4"/>
      <c r="D248" s="1"/>
      <c r="E248" s="1"/>
    </row>
    <row r="249" spans="1:5" ht="15.75">
      <c r="A249" s="1" t="s">
        <v>165</v>
      </c>
      <c r="B249" s="1"/>
      <c r="C249" s="4">
        <v>303943.16</v>
      </c>
      <c r="D249" s="1"/>
      <c r="E249" s="1"/>
    </row>
    <row r="250" spans="1:5" ht="15.75">
      <c r="A250" s="1" t="s">
        <v>102</v>
      </c>
      <c r="B250" s="1"/>
      <c r="C250" s="4">
        <v>10020.74</v>
      </c>
      <c r="D250" s="1"/>
      <c r="E250" s="1"/>
    </row>
    <row r="251" spans="1:5" ht="15.75">
      <c r="A251" s="1" t="s">
        <v>150</v>
      </c>
      <c r="B251" s="1"/>
      <c r="C251" s="4">
        <v>41688.12</v>
      </c>
      <c r="D251" s="1"/>
      <c r="E251" s="1"/>
    </row>
    <row r="252" spans="1:5" ht="15.75">
      <c r="A252" s="1" t="s">
        <v>93</v>
      </c>
      <c r="B252" s="1"/>
      <c r="C252" s="4">
        <v>53779</v>
      </c>
      <c r="D252" s="1"/>
      <c r="E252" s="1"/>
    </row>
    <row r="253" spans="1:5" ht="15.75">
      <c r="A253" s="1" t="s">
        <v>92</v>
      </c>
      <c r="B253" s="1"/>
      <c r="C253" s="4">
        <v>30000</v>
      </c>
      <c r="D253" s="1"/>
      <c r="E253" s="1"/>
    </row>
    <row r="254" spans="1:5" ht="15.75">
      <c r="A254" s="1" t="s">
        <v>98</v>
      </c>
      <c r="B254" s="1"/>
      <c r="C254" s="4">
        <v>1600</v>
      </c>
      <c r="D254" s="1"/>
      <c r="E254" s="1"/>
    </row>
    <row r="255" spans="1:5" ht="15.75">
      <c r="A255" s="1" t="s">
        <v>94</v>
      </c>
      <c r="B255" s="1"/>
      <c r="C255" s="4">
        <v>7228.44</v>
      </c>
      <c r="D255" s="1"/>
      <c r="E255" s="1"/>
    </row>
    <row r="256" spans="1:5" ht="38.25" customHeight="1" thickBot="1">
      <c r="A256" s="1"/>
      <c r="B256" s="1"/>
      <c r="C256" s="4"/>
      <c r="D256" s="1"/>
      <c r="E256" s="1"/>
    </row>
    <row r="257" spans="1:5" ht="17.25" thickBot="1" thickTop="1">
      <c r="A257" s="5" t="s">
        <v>166</v>
      </c>
      <c r="B257" s="7"/>
      <c r="C257" s="9">
        <f>SUM(C259:C263)</f>
        <v>70162.11</v>
      </c>
      <c r="D257" s="1"/>
      <c r="E257" s="1"/>
    </row>
    <row r="258" spans="1:5" ht="16.5" thickTop="1">
      <c r="A258" s="1"/>
      <c r="B258" s="1"/>
      <c r="C258" s="4"/>
      <c r="D258" s="1"/>
      <c r="E258" s="1"/>
    </row>
    <row r="259" spans="1:5" ht="15.75">
      <c r="A259" s="1" t="s">
        <v>89</v>
      </c>
      <c r="B259" s="1"/>
      <c r="C259" s="4">
        <v>38464.89</v>
      </c>
      <c r="D259" s="1"/>
      <c r="E259" s="1"/>
    </row>
    <row r="260" spans="1:5" ht="15.75">
      <c r="A260" s="1" t="s">
        <v>90</v>
      </c>
      <c r="B260" s="1"/>
      <c r="C260" s="4">
        <v>14243.22</v>
      </c>
      <c r="D260" s="1"/>
      <c r="E260" s="1"/>
    </row>
    <row r="261" spans="1:5" ht="15.75">
      <c r="A261" s="1" t="s">
        <v>125</v>
      </c>
      <c r="B261" s="1"/>
      <c r="C261" s="4">
        <v>13670</v>
      </c>
      <c r="D261" s="1"/>
      <c r="E261" s="1"/>
    </row>
    <row r="262" spans="1:5" ht="15.75">
      <c r="A262" s="1" t="s">
        <v>92</v>
      </c>
      <c r="B262" s="1"/>
      <c r="C262" s="4">
        <v>2000</v>
      </c>
      <c r="D262" s="1"/>
      <c r="E262" s="1"/>
    </row>
    <row r="263" spans="1:5" ht="15.75">
      <c r="A263" s="1" t="s">
        <v>94</v>
      </c>
      <c r="B263" s="1"/>
      <c r="C263" s="4">
        <v>1784</v>
      </c>
      <c r="D263" s="1"/>
      <c r="E263" s="1"/>
    </row>
    <row r="264" spans="1:5" ht="87" customHeight="1">
      <c r="A264" s="1"/>
      <c r="B264" s="1"/>
      <c r="C264" s="4"/>
      <c r="D264" s="1"/>
      <c r="E264" s="1"/>
    </row>
    <row r="265" spans="1:7" ht="36" customHeight="1" thickBot="1">
      <c r="A265" s="51" t="s">
        <v>213</v>
      </c>
      <c r="B265" s="51"/>
      <c r="C265" s="51"/>
      <c r="D265" s="51"/>
      <c r="E265" s="51"/>
      <c r="F265" s="51"/>
      <c r="G265" s="51"/>
    </row>
    <row r="266" spans="1:5" ht="17.25" thickBot="1" thickTop="1">
      <c r="A266" s="5" t="s">
        <v>136</v>
      </c>
      <c r="B266" s="7"/>
      <c r="C266" s="9">
        <f>SUM(C267+C268+C269+C270+C271+C272+C274+C275+C276+C281+C287+C293+C294+C295+C296)</f>
        <v>3739733.89</v>
      </c>
      <c r="D266" s="1"/>
      <c r="E266" s="1"/>
    </row>
    <row r="267" spans="1:5" ht="16.5" thickTop="1">
      <c r="A267" s="1" t="s">
        <v>106</v>
      </c>
      <c r="C267" s="4">
        <v>624460.91</v>
      </c>
      <c r="E267" s="1"/>
    </row>
    <row r="268" spans="1:5" ht="15.75">
      <c r="A268" s="1" t="s">
        <v>126</v>
      </c>
      <c r="C268" s="4">
        <v>16593.8</v>
      </c>
      <c r="E268" s="1"/>
    </row>
    <row r="269" spans="1:5" ht="15.75">
      <c r="A269" s="1" t="s">
        <v>89</v>
      </c>
      <c r="C269" s="4">
        <v>15373.95</v>
      </c>
      <c r="E269" s="1"/>
    </row>
    <row r="270" spans="1:5" ht="15.75">
      <c r="A270" s="1" t="s">
        <v>167</v>
      </c>
      <c r="C270" s="4">
        <v>39640</v>
      </c>
      <c r="E270" s="1"/>
    </row>
    <row r="271" spans="1:5" ht="15.75">
      <c r="A271" s="1" t="s">
        <v>168</v>
      </c>
      <c r="C271" s="4">
        <v>30000</v>
      </c>
      <c r="E271" s="1"/>
    </row>
    <row r="272" spans="1:5" ht="15.75">
      <c r="A272" s="1" t="s">
        <v>90</v>
      </c>
      <c r="C272" s="4">
        <v>26646.78</v>
      </c>
      <c r="E272" s="1"/>
    </row>
    <row r="273" spans="1:5" ht="15.75">
      <c r="A273" s="1" t="s">
        <v>198</v>
      </c>
      <c r="C273" s="4">
        <v>6100</v>
      </c>
      <c r="E273" s="1"/>
    </row>
    <row r="274" spans="1:5" ht="15.75">
      <c r="A274" s="1" t="s">
        <v>105</v>
      </c>
      <c r="C274" s="4">
        <v>5289.68</v>
      </c>
      <c r="E274" s="1"/>
    </row>
    <row r="275" spans="1:5" ht="15.75">
      <c r="A275" s="1" t="s">
        <v>91</v>
      </c>
      <c r="C275" s="4">
        <v>1982.03</v>
      </c>
      <c r="E275" s="1"/>
    </row>
    <row r="276" spans="1:5" ht="15.75">
      <c r="A276" s="1" t="s">
        <v>96</v>
      </c>
      <c r="C276" s="4">
        <f>SUM(C278:C280)</f>
        <v>1067851.24</v>
      </c>
      <c r="E276" s="1"/>
    </row>
    <row r="277" spans="1:5" ht="15.75">
      <c r="A277" s="1" t="s">
        <v>100</v>
      </c>
      <c r="C277" s="4"/>
      <c r="E277" s="1"/>
    </row>
    <row r="278" spans="1:5" ht="15.75">
      <c r="A278" s="1" t="s">
        <v>149</v>
      </c>
      <c r="C278" s="4">
        <v>1001451.88</v>
      </c>
      <c r="E278" s="1"/>
    </row>
    <row r="279" spans="1:5" ht="15.75">
      <c r="A279" s="1" t="s">
        <v>102</v>
      </c>
      <c r="C279" s="4">
        <v>54464.29</v>
      </c>
      <c r="E279" s="1"/>
    </row>
    <row r="280" spans="1:5" ht="15.75">
      <c r="A280" s="1" t="s">
        <v>108</v>
      </c>
      <c r="C280" s="4">
        <v>11935.07</v>
      </c>
      <c r="E280" s="1"/>
    </row>
    <row r="281" spans="1:5" ht="15.75">
      <c r="A281" s="1" t="s">
        <v>118</v>
      </c>
      <c r="C281" s="4">
        <f>SUM(C283:C286)</f>
        <v>1298605.02</v>
      </c>
      <c r="E281" s="1"/>
    </row>
    <row r="282" spans="1:5" ht="15.75">
      <c r="A282" s="1" t="s">
        <v>100</v>
      </c>
      <c r="C282" s="4"/>
      <c r="E282" s="1"/>
    </row>
    <row r="283" spans="1:5" ht="15.75">
      <c r="A283" s="1" t="s">
        <v>149</v>
      </c>
      <c r="C283" s="4">
        <v>618428.7</v>
      </c>
      <c r="E283" s="1"/>
    </row>
    <row r="284" spans="1:5" ht="15.75">
      <c r="A284" s="1" t="s">
        <v>102</v>
      </c>
      <c r="C284" s="4">
        <v>11888.02</v>
      </c>
      <c r="E284" s="1"/>
    </row>
    <row r="285" spans="1:5" ht="15.75">
      <c r="A285" s="1" t="s">
        <v>108</v>
      </c>
      <c r="C285" s="4">
        <v>17782.99</v>
      </c>
      <c r="E285" s="1"/>
    </row>
    <row r="286" spans="1:5" ht="15.75">
      <c r="A286" s="1" t="s">
        <v>169</v>
      </c>
      <c r="C286" s="4">
        <v>650505.31</v>
      </c>
      <c r="E286" s="1"/>
    </row>
    <row r="287" spans="1:5" ht="15.75">
      <c r="A287" s="1" t="s">
        <v>99</v>
      </c>
      <c r="C287" s="4">
        <f>SUM(C289:C292)</f>
        <v>523856.17000000004</v>
      </c>
      <c r="E287" s="1"/>
    </row>
    <row r="288" spans="1:5" ht="15.75">
      <c r="A288" s="1" t="s">
        <v>100</v>
      </c>
      <c r="C288" s="4"/>
      <c r="E288" s="1"/>
    </row>
    <row r="289" spans="1:5" ht="15.75">
      <c r="A289" s="1" t="s">
        <v>165</v>
      </c>
      <c r="C289" s="4">
        <v>451110.87</v>
      </c>
      <c r="E289" s="1"/>
    </row>
    <row r="290" spans="1:5" ht="15.75">
      <c r="A290" s="1" t="s">
        <v>102</v>
      </c>
      <c r="C290" s="4">
        <v>38182.71</v>
      </c>
      <c r="E290" s="1"/>
    </row>
    <row r="291" spans="1:5" ht="15.75">
      <c r="A291" s="1" t="s">
        <v>150</v>
      </c>
      <c r="C291" s="4">
        <v>31046.06</v>
      </c>
      <c r="E291" s="1"/>
    </row>
    <row r="292" spans="1:5" ht="15.75">
      <c r="A292" s="1" t="s">
        <v>108</v>
      </c>
      <c r="C292" s="4">
        <v>3516.53</v>
      </c>
      <c r="E292" s="1"/>
    </row>
    <row r="293" spans="1:5" ht="15.75">
      <c r="A293" s="1" t="s">
        <v>93</v>
      </c>
      <c r="C293" s="4">
        <v>55654.31</v>
      </c>
      <c r="E293" s="1"/>
    </row>
    <row r="294" spans="1:5" ht="15.75">
      <c r="A294" s="1" t="s">
        <v>98</v>
      </c>
      <c r="C294" s="4">
        <v>3436</v>
      </c>
      <c r="E294" s="1"/>
    </row>
    <row r="295" spans="1:5" ht="15.75">
      <c r="A295" s="1" t="s">
        <v>92</v>
      </c>
      <c r="C295" s="4">
        <v>22000</v>
      </c>
      <c r="E295" s="1"/>
    </row>
    <row r="296" spans="1:5" ht="15.75">
      <c r="A296" s="1" t="s">
        <v>94</v>
      </c>
      <c r="C296" s="4">
        <v>8344</v>
      </c>
      <c r="E296" s="1"/>
    </row>
    <row r="297" spans="3:5" ht="56.25" customHeight="1" thickBot="1">
      <c r="C297" s="1"/>
      <c r="E297" s="1"/>
    </row>
    <row r="298" spans="1:5" ht="17.25" thickBot="1" thickTop="1">
      <c r="A298" s="5" t="s">
        <v>170</v>
      </c>
      <c r="B298" s="7"/>
      <c r="C298" s="9">
        <f>SUM(C300:C308)</f>
        <v>925875.23</v>
      </c>
      <c r="D298" s="1"/>
      <c r="E298" s="1"/>
    </row>
    <row r="299" spans="1:5" ht="16.5" thickTop="1">
      <c r="A299" s="1" t="s">
        <v>127</v>
      </c>
      <c r="B299" s="1"/>
      <c r="C299" s="4"/>
      <c r="D299" s="1"/>
      <c r="E299" s="1"/>
    </row>
    <row r="300" spans="1:5" ht="15.75">
      <c r="A300" s="1" t="s">
        <v>116</v>
      </c>
      <c r="B300" s="1"/>
      <c r="C300" s="4">
        <v>1227.4</v>
      </c>
      <c r="D300" s="1"/>
      <c r="E300" s="1"/>
    </row>
    <row r="301" spans="1:5" ht="15.75">
      <c r="A301" s="1" t="s">
        <v>89</v>
      </c>
      <c r="B301" s="1"/>
      <c r="C301" s="4">
        <v>4053</v>
      </c>
      <c r="D301" s="1"/>
      <c r="E301" s="1"/>
    </row>
    <row r="302" spans="1:5" ht="15.75">
      <c r="A302" s="1" t="s">
        <v>167</v>
      </c>
      <c r="B302" s="1"/>
      <c r="C302" s="4">
        <v>882784.2</v>
      </c>
      <c r="D302" s="1"/>
      <c r="E302" s="1"/>
    </row>
    <row r="303" spans="1:5" ht="15.75">
      <c r="A303" s="1" t="s">
        <v>171</v>
      </c>
      <c r="C303" s="4">
        <v>10198.22</v>
      </c>
      <c r="D303" s="1"/>
      <c r="E303" s="1"/>
    </row>
    <row r="304" spans="1:5" ht="15.75">
      <c r="A304" s="1" t="s">
        <v>157</v>
      </c>
      <c r="B304" s="1"/>
      <c r="C304" s="4">
        <v>5002</v>
      </c>
      <c r="D304" s="1"/>
      <c r="E304" s="1"/>
    </row>
    <row r="305" spans="1:5" ht="15.75">
      <c r="A305" s="1" t="s">
        <v>90</v>
      </c>
      <c r="B305" s="1"/>
      <c r="C305" s="4">
        <v>5248.13</v>
      </c>
      <c r="D305" s="1"/>
      <c r="E305" s="1"/>
    </row>
    <row r="306" spans="1:5" ht="15.75">
      <c r="A306" s="1" t="s">
        <v>92</v>
      </c>
      <c r="B306" s="1"/>
      <c r="C306" s="4">
        <v>10000</v>
      </c>
      <c r="D306" s="1"/>
      <c r="E306" s="1"/>
    </row>
    <row r="307" spans="1:5" ht="15.75">
      <c r="A307" s="1" t="s">
        <v>98</v>
      </c>
      <c r="B307" s="1"/>
      <c r="C307" s="4">
        <v>4962.28</v>
      </c>
      <c r="D307" s="1"/>
      <c r="E307" s="1"/>
    </row>
    <row r="308" spans="1:5" ht="15.75">
      <c r="A308" s="1" t="s">
        <v>94</v>
      </c>
      <c r="B308" s="1"/>
      <c r="C308" s="4">
        <v>2400</v>
      </c>
      <c r="D308" s="1"/>
      <c r="E308" s="1"/>
    </row>
    <row r="309" spans="1:5" ht="67.5" customHeight="1">
      <c r="A309" s="1"/>
      <c r="B309" s="1"/>
      <c r="C309" s="4"/>
      <c r="D309" s="1"/>
      <c r="E309" s="1"/>
    </row>
    <row r="310" spans="1:7" ht="20.25" customHeight="1" thickBot="1">
      <c r="A310" s="49" t="s">
        <v>214</v>
      </c>
      <c r="B310" s="49"/>
      <c r="C310" s="49"/>
      <c r="D310" s="49"/>
      <c r="E310" s="49"/>
      <c r="F310" s="49"/>
      <c r="G310" s="49"/>
    </row>
    <row r="311" spans="1:5" ht="17.25" thickBot="1" thickTop="1">
      <c r="A311" s="5" t="s">
        <v>172</v>
      </c>
      <c r="B311" s="7"/>
      <c r="C311" s="9">
        <f>SUM(C313+C314+C315+C317+C318+C323+C324+C325+C326)</f>
        <v>757378.8600000001</v>
      </c>
      <c r="D311" s="1"/>
      <c r="E311" s="1"/>
    </row>
    <row r="312" spans="1:5" ht="16.5" thickTop="1">
      <c r="A312" s="1"/>
      <c r="B312" s="1"/>
      <c r="C312" s="4"/>
      <c r="D312" s="1"/>
      <c r="E312" s="1"/>
    </row>
    <row r="313" spans="1:5" ht="15.75">
      <c r="A313" s="1" t="s">
        <v>89</v>
      </c>
      <c r="B313" s="1"/>
      <c r="C313" s="4">
        <v>47951.55</v>
      </c>
      <c r="D313" s="1"/>
      <c r="E313" s="1"/>
    </row>
    <row r="314" spans="1:5" ht="15.75">
      <c r="A314" s="1" t="s">
        <v>95</v>
      </c>
      <c r="B314" s="1"/>
      <c r="C314" s="4">
        <v>80136.77</v>
      </c>
      <c r="D314" s="1"/>
      <c r="E314" s="1"/>
    </row>
    <row r="315" spans="1:5" ht="15.75">
      <c r="A315" s="1" t="s">
        <v>90</v>
      </c>
      <c r="B315" s="1"/>
      <c r="C315" s="4">
        <v>30265.35</v>
      </c>
      <c r="D315" s="1"/>
      <c r="E315" s="1"/>
    </row>
    <row r="316" spans="1:5" ht="15.75">
      <c r="A316" s="1" t="s">
        <v>199</v>
      </c>
      <c r="B316" s="1"/>
      <c r="C316" s="4">
        <v>5978</v>
      </c>
      <c r="D316" s="1"/>
      <c r="E316" s="1"/>
    </row>
    <row r="317" spans="1:5" ht="15.75">
      <c r="A317" s="1" t="s">
        <v>91</v>
      </c>
      <c r="B317" s="1"/>
      <c r="C317" s="4">
        <v>5220.37</v>
      </c>
      <c r="D317" s="1"/>
      <c r="E317" s="1"/>
    </row>
    <row r="318" spans="1:5" ht="15.75">
      <c r="A318" s="1" t="s">
        <v>96</v>
      </c>
      <c r="B318" s="1"/>
      <c r="C318" s="4">
        <f>SUM(C320:C322)</f>
        <v>501781.80000000005</v>
      </c>
      <c r="D318" s="1"/>
      <c r="E318" s="1"/>
    </row>
    <row r="319" spans="1:5" ht="15.75">
      <c r="A319" s="1" t="s">
        <v>100</v>
      </c>
      <c r="B319" s="1"/>
      <c r="C319" s="4"/>
      <c r="D319" s="1"/>
      <c r="E319" s="1"/>
    </row>
    <row r="320" spans="1:5" ht="15.75">
      <c r="A320" s="1" t="s">
        <v>149</v>
      </c>
      <c r="B320" s="1"/>
      <c r="C320" s="4">
        <v>461944.78</v>
      </c>
      <c r="D320" s="1"/>
      <c r="E320" s="1"/>
    </row>
    <row r="321" spans="1:5" ht="15.75">
      <c r="A321" s="1" t="s">
        <v>102</v>
      </c>
      <c r="B321" s="1"/>
      <c r="C321" s="4">
        <v>18146.31</v>
      </c>
      <c r="D321" s="1"/>
      <c r="E321" s="1"/>
    </row>
    <row r="322" spans="1:5" ht="15.75">
      <c r="A322" s="1" t="s">
        <v>108</v>
      </c>
      <c r="B322" s="1"/>
      <c r="C322" s="4">
        <v>21690.71</v>
      </c>
      <c r="D322" s="1"/>
      <c r="E322" s="1"/>
    </row>
    <row r="323" spans="1:5" ht="15.75">
      <c r="A323" s="1" t="s">
        <v>128</v>
      </c>
      <c r="B323" s="1"/>
      <c r="C323" s="4">
        <v>76883</v>
      </c>
      <c r="D323" s="1"/>
      <c r="E323" s="1"/>
    </row>
    <row r="324" spans="1:5" ht="15.75">
      <c r="A324" s="1" t="s">
        <v>92</v>
      </c>
      <c r="B324" s="1"/>
      <c r="C324" s="4">
        <v>2000</v>
      </c>
      <c r="D324" s="1"/>
      <c r="E324" s="1"/>
    </row>
    <row r="325" spans="1:5" ht="15.75">
      <c r="A325" s="1" t="s">
        <v>98</v>
      </c>
      <c r="B325" s="1"/>
      <c r="C325" s="4">
        <v>6508.02</v>
      </c>
      <c r="D325" s="1"/>
      <c r="E325" s="1"/>
    </row>
    <row r="326" spans="1:5" ht="15.75">
      <c r="A326" s="1" t="s">
        <v>94</v>
      </c>
      <c r="B326" s="1"/>
      <c r="C326" s="4">
        <v>6632</v>
      </c>
      <c r="D326" s="1"/>
      <c r="E326" s="1"/>
    </row>
    <row r="327" spans="1:5" ht="16.5" thickBot="1">
      <c r="A327" s="1"/>
      <c r="B327" s="15"/>
      <c r="C327" s="16"/>
      <c r="D327" s="15"/>
      <c r="E327" s="1"/>
    </row>
    <row r="328" spans="1:5" ht="17.25" thickBot="1" thickTop="1">
      <c r="A328" s="5" t="s">
        <v>173</v>
      </c>
      <c r="B328" s="7"/>
      <c r="C328" s="9">
        <f>SUM(C330:C335)</f>
        <v>65084.53</v>
      </c>
      <c r="D328" s="15"/>
      <c r="E328" s="1"/>
    </row>
    <row r="329" spans="1:5" ht="16.5" thickTop="1">
      <c r="A329" s="1"/>
      <c r="B329" s="1"/>
      <c r="C329" s="4"/>
      <c r="D329" s="1"/>
      <c r="E329" s="1"/>
    </row>
    <row r="330" spans="1:5" ht="15.75">
      <c r="A330" s="1" t="s">
        <v>114</v>
      </c>
      <c r="B330" s="1"/>
      <c r="C330" s="4">
        <v>8854.34</v>
      </c>
      <c r="D330" s="1"/>
      <c r="E330" s="1"/>
    </row>
    <row r="331" spans="1:5" ht="15.75">
      <c r="A331" s="1" t="s">
        <v>90</v>
      </c>
      <c r="B331" s="1"/>
      <c r="C331" s="4">
        <v>20972.01</v>
      </c>
      <c r="D331" s="1"/>
      <c r="E331" s="1"/>
    </row>
    <row r="332" spans="1:5" ht="15.75">
      <c r="A332" s="1" t="s">
        <v>91</v>
      </c>
      <c r="B332" s="1"/>
      <c r="C332" s="4">
        <v>4806.18</v>
      </c>
      <c r="D332" s="1"/>
      <c r="E332" s="1"/>
    </row>
    <row r="333" spans="1:5" ht="15.75">
      <c r="A333" s="1" t="s">
        <v>93</v>
      </c>
      <c r="B333" s="1"/>
      <c r="C333" s="4">
        <v>27720</v>
      </c>
      <c r="D333" s="1"/>
      <c r="E333" s="1"/>
    </row>
    <row r="334" spans="1:5" ht="15.75">
      <c r="A334" s="1" t="s">
        <v>92</v>
      </c>
      <c r="B334" s="1"/>
      <c r="C334" s="4">
        <v>500</v>
      </c>
      <c r="D334" s="1"/>
      <c r="E334" s="1"/>
    </row>
    <row r="335" spans="1:5" ht="15.75">
      <c r="A335" s="1" t="s">
        <v>94</v>
      </c>
      <c r="B335" s="1"/>
      <c r="C335" s="4">
        <v>2232</v>
      </c>
      <c r="D335" s="1"/>
      <c r="E335" s="1"/>
    </row>
    <row r="336" spans="1:5" ht="16.5" thickBot="1">
      <c r="A336" s="1"/>
      <c r="C336" s="1"/>
      <c r="D336" s="1"/>
      <c r="E336" s="1"/>
    </row>
    <row r="337" spans="1:5" ht="17.25" thickBot="1" thickTop="1">
      <c r="A337" s="5" t="s">
        <v>174</v>
      </c>
      <c r="B337" s="7"/>
      <c r="C337" s="9">
        <f>SUM(C339:C343)</f>
        <v>25243</v>
      </c>
      <c r="D337" s="1"/>
      <c r="E337" s="1"/>
    </row>
    <row r="338" spans="1:5" ht="16.5" thickTop="1">
      <c r="A338" s="1"/>
      <c r="B338" s="1"/>
      <c r="C338" s="4"/>
      <c r="D338" s="1"/>
      <c r="E338" s="1"/>
    </row>
    <row r="339" spans="1:5" ht="15.75">
      <c r="A339" s="1" t="s">
        <v>89</v>
      </c>
      <c r="B339" s="1"/>
      <c r="C339" s="4">
        <v>2318</v>
      </c>
      <c r="D339" s="1"/>
      <c r="E339" s="1"/>
    </row>
    <row r="340" spans="1:5" ht="15.75">
      <c r="A340" s="1" t="s">
        <v>92</v>
      </c>
      <c r="B340" s="1"/>
      <c r="C340" s="4">
        <v>1000</v>
      </c>
      <c r="D340" s="1"/>
      <c r="E340" s="1"/>
    </row>
    <row r="341" spans="1:5" ht="15.75">
      <c r="A341" s="1" t="s">
        <v>199</v>
      </c>
      <c r="B341" s="1"/>
      <c r="C341" s="4">
        <v>12200</v>
      </c>
      <c r="D341" s="1"/>
      <c r="E341" s="1"/>
    </row>
    <row r="342" spans="1:5" ht="15.75">
      <c r="A342" s="1" t="s">
        <v>93</v>
      </c>
      <c r="B342" s="1"/>
      <c r="C342" s="4">
        <v>8909</v>
      </c>
      <c r="D342" s="1"/>
      <c r="E342" s="1"/>
    </row>
    <row r="343" spans="1:5" ht="15.75">
      <c r="A343" s="1" t="s">
        <v>129</v>
      </c>
      <c r="B343" s="1"/>
      <c r="C343" s="4">
        <v>816</v>
      </c>
      <c r="D343" s="1"/>
      <c r="E343" s="1"/>
    </row>
    <row r="344" spans="1:5" ht="16.5" thickBot="1">
      <c r="A344" s="1"/>
      <c r="C344" s="1"/>
      <c r="D344" s="1"/>
      <c r="E344" s="1"/>
    </row>
    <row r="345" spans="1:5" ht="17.25" thickBot="1" thickTop="1">
      <c r="A345" s="5" t="s">
        <v>175</v>
      </c>
      <c r="B345" s="7"/>
      <c r="C345" s="9">
        <f>SUM(C347:C352)</f>
        <v>100898.48999999999</v>
      </c>
      <c r="D345" s="1"/>
      <c r="E345" s="1"/>
    </row>
    <row r="346" spans="1:5" ht="16.5" thickTop="1">
      <c r="A346" s="1"/>
      <c r="B346" s="1"/>
      <c r="C346" s="4"/>
      <c r="D346" s="1"/>
      <c r="E346" s="1"/>
    </row>
    <row r="347" spans="1:5" ht="15.75">
      <c r="A347" s="1" t="s">
        <v>89</v>
      </c>
      <c r="B347" s="1"/>
      <c r="C347" s="4">
        <v>17009.05</v>
      </c>
      <c r="D347" s="1"/>
      <c r="E347" s="1"/>
    </row>
    <row r="348" spans="1:5" ht="15.75">
      <c r="A348" s="1" t="s">
        <v>95</v>
      </c>
      <c r="B348" s="1"/>
      <c r="C348" s="4">
        <v>60880.74</v>
      </c>
      <c r="D348" s="1"/>
      <c r="E348" s="1"/>
    </row>
    <row r="349" spans="1:5" ht="15.75">
      <c r="A349" s="1" t="s">
        <v>90</v>
      </c>
      <c r="B349" s="1"/>
      <c r="C349" s="4">
        <v>5262.44</v>
      </c>
      <c r="D349" s="1"/>
      <c r="E349" s="1"/>
    </row>
    <row r="350" spans="1:5" ht="15.75">
      <c r="A350" s="1" t="s">
        <v>176</v>
      </c>
      <c r="B350" s="1"/>
      <c r="C350" s="4">
        <v>3000</v>
      </c>
      <c r="D350" s="1"/>
      <c r="E350" s="1"/>
    </row>
    <row r="351" spans="1:5" ht="15.75">
      <c r="A351" s="1" t="s">
        <v>93</v>
      </c>
      <c r="B351" s="1"/>
      <c r="C351" s="4">
        <v>13500</v>
      </c>
      <c r="D351" s="1"/>
      <c r="E351" s="1"/>
    </row>
    <row r="352" spans="1:5" ht="15.75">
      <c r="A352" s="1" t="s">
        <v>94</v>
      </c>
      <c r="B352" s="1"/>
      <c r="C352" s="4">
        <v>1246.26</v>
      </c>
      <c r="D352" s="1"/>
      <c r="E352" s="1"/>
    </row>
    <row r="353" spans="1:5" ht="16.5" thickBot="1">
      <c r="A353" s="1"/>
      <c r="C353" s="1"/>
      <c r="D353" s="1"/>
      <c r="E353" s="1"/>
    </row>
    <row r="354" spans="1:5" ht="17.25" thickBot="1" thickTop="1">
      <c r="A354" s="5" t="s">
        <v>177</v>
      </c>
      <c r="B354" s="7"/>
      <c r="C354" s="9">
        <f>SUM(C356:C360)</f>
        <v>80655.98999999999</v>
      </c>
      <c r="D354" s="1"/>
      <c r="E354" s="1"/>
    </row>
    <row r="355" spans="1:5" ht="16.5" thickTop="1">
      <c r="A355" s="1"/>
      <c r="B355" s="1"/>
      <c r="C355" s="4"/>
      <c r="D355" s="1"/>
      <c r="E355" s="1"/>
    </row>
    <row r="356" spans="1:5" ht="15.75">
      <c r="A356" s="1" t="s">
        <v>89</v>
      </c>
      <c r="B356" s="1"/>
      <c r="C356" s="4">
        <v>6492.7</v>
      </c>
      <c r="D356" s="1"/>
      <c r="E356" s="1"/>
    </row>
    <row r="357" spans="1:5" ht="15.75">
      <c r="A357" s="1" t="s">
        <v>196</v>
      </c>
      <c r="B357" s="1"/>
      <c r="C357" s="4">
        <v>29999.41</v>
      </c>
      <c r="D357" s="1"/>
      <c r="E357" s="1"/>
    </row>
    <row r="358" spans="1:5" ht="15.75">
      <c r="A358" s="1" t="s">
        <v>90</v>
      </c>
      <c r="B358" s="1"/>
      <c r="C358" s="4">
        <v>5495.88</v>
      </c>
      <c r="D358" s="1"/>
      <c r="E358" s="1"/>
    </row>
    <row r="359" spans="1:5" ht="15.75">
      <c r="A359" s="1" t="s">
        <v>93</v>
      </c>
      <c r="B359" s="1"/>
      <c r="C359" s="4">
        <v>37684</v>
      </c>
      <c r="D359" s="1"/>
      <c r="E359" s="1"/>
    </row>
    <row r="360" spans="1:5" ht="15.75">
      <c r="A360" s="1" t="s">
        <v>94</v>
      </c>
      <c r="B360" s="1"/>
      <c r="C360" s="4">
        <v>984</v>
      </c>
      <c r="D360" s="1"/>
      <c r="E360" s="1"/>
    </row>
    <row r="361" spans="1:7" ht="45" customHeight="1" thickBot="1">
      <c r="A361" s="51" t="s">
        <v>215</v>
      </c>
      <c r="B361" s="51"/>
      <c r="C361" s="51"/>
      <c r="D361" s="51"/>
      <c r="E361" s="51"/>
      <c r="F361" s="51"/>
      <c r="G361" s="51"/>
    </row>
    <row r="362" spans="1:5" ht="17.25" thickBot="1" thickTop="1">
      <c r="A362" s="5" t="s">
        <v>178</v>
      </c>
      <c r="B362" s="7"/>
      <c r="C362" s="9">
        <f>SUM(C364+C365+C366+C367+C368+C372+C373+C374)</f>
        <v>366003.31999999995</v>
      </c>
      <c r="D362" s="1"/>
      <c r="E362" s="1"/>
    </row>
    <row r="363" spans="1:5" ht="16.5" thickTop="1">
      <c r="A363" s="1"/>
      <c r="B363" s="1"/>
      <c r="C363" s="4"/>
      <c r="D363" s="1"/>
      <c r="E363" s="1"/>
    </row>
    <row r="364" spans="1:5" ht="15.75">
      <c r="A364" s="1" t="s">
        <v>89</v>
      </c>
      <c r="B364" s="1"/>
      <c r="C364" s="4">
        <v>9418</v>
      </c>
      <c r="D364" s="1"/>
      <c r="E364" s="1"/>
    </row>
    <row r="365" spans="1:5" ht="15.75">
      <c r="A365" s="1" t="s">
        <v>95</v>
      </c>
      <c r="B365" s="1"/>
      <c r="C365" s="4">
        <v>136341.34</v>
      </c>
      <c r="D365" s="1"/>
      <c r="E365" s="1"/>
    </row>
    <row r="366" spans="1:5" ht="15.75">
      <c r="A366" s="1" t="s">
        <v>130</v>
      </c>
      <c r="B366" s="1"/>
      <c r="C366" s="4">
        <v>25485.75</v>
      </c>
      <c r="D366" s="1"/>
      <c r="E366" s="1"/>
    </row>
    <row r="367" spans="1:5" ht="15.75">
      <c r="A367" s="1" t="s">
        <v>91</v>
      </c>
      <c r="B367" s="1"/>
      <c r="C367" s="4">
        <v>3954.66</v>
      </c>
      <c r="D367" s="1"/>
      <c r="E367" s="1"/>
    </row>
    <row r="368" spans="1:5" ht="15.75">
      <c r="A368" s="1" t="s">
        <v>96</v>
      </c>
      <c r="B368" s="1"/>
      <c r="C368" s="4">
        <f>SUM(C370:C371)</f>
        <v>142714.56999999998</v>
      </c>
      <c r="D368" s="1"/>
      <c r="E368" s="1"/>
    </row>
    <row r="369" spans="1:5" ht="15.75">
      <c r="A369" s="1" t="s">
        <v>100</v>
      </c>
      <c r="B369" s="1"/>
      <c r="C369" s="4"/>
      <c r="D369" s="1"/>
      <c r="E369" s="1"/>
    </row>
    <row r="370" spans="1:5" ht="15.75">
      <c r="A370" s="1" t="s">
        <v>149</v>
      </c>
      <c r="B370" s="1"/>
      <c r="C370" s="4">
        <v>134263.3</v>
      </c>
      <c r="D370" s="1"/>
      <c r="E370" s="1"/>
    </row>
    <row r="371" spans="1:5" ht="15.75">
      <c r="A371" s="1" t="s">
        <v>102</v>
      </c>
      <c r="B371" s="1"/>
      <c r="C371" s="4">
        <v>8451.27</v>
      </c>
      <c r="D371" s="1"/>
      <c r="E371" s="1"/>
    </row>
    <row r="372" spans="1:5" ht="15.75">
      <c r="A372" s="1" t="s">
        <v>92</v>
      </c>
      <c r="B372" s="1"/>
      <c r="C372" s="4">
        <v>3000</v>
      </c>
      <c r="D372" s="1"/>
      <c r="E372" s="1"/>
    </row>
    <row r="373" spans="1:5" ht="15.75">
      <c r="A373" s="1" t="s">
        <v>93</v>
      </c>
      <c r="B373" s="1"/>
      <c r="C373" s="4">
        <v>41777</v>
      </c>
      <c r="D373" s="1"/>
      <c r="E373" s="1"/>
    </row>
    <row r="374" spans="1:5" ht="15.75">
      <c r="A374" s="1" t="s">
        <v>94</v>
      </c>
      <c r="B374" s="1"/>
      <c r="C374" s="4">
        <v>3312</v>
      </c>
      <c r="D374" s="1"/>
      <c r="E374" s="1"/>
    </row>
    <row r="375" spans="1:5" ht="44.25" customHeight="1">
      <c r="A375" s="1"/>
      <c r="B375" s="1"/>
      <c r="C375" s="4"/>
      <c r="D375" s="1"/>
      <c r="E375" s="1"/>
    </row>
    <row r="376" spans="1:5" ht="16.5" thickBot="1">
      <c r="A376" s="1"/>
      <c r="C376" s="1"/>
      <c r="D376" s="1"/>
      <c r="E376" s="1"/>
    </row>
    <row r="377" spans="1:5" ht="17.25" thickBot="1" thickTop="1">
      <c r="A377" s="5" t="s">
        <v>137</v>
      </c>
      <c r="B377" s="7"/>
      <c r="C377" s="9">
        <f>SUM(C378+C379+C380+C381+C382+C383+C384+C389+C390+C391+C392)</f>
        <v>616266.64</v>
      </c>
      <c r="D377" s="1"/>
      <c r="E377" s="1"/>
    </row>
    <row r="378" spans="1:5" ht="16.5" thickTop="1">
      <c r="A378" s="17" t="s">
        <v>141</v>
      </c>
      <c r="B378" s="13"/>
      <c r="C378" s="18">
        <v>49410</v>
      </c>
      <c r="D378" s="1"/>
      <c r="E378" s="1"/>
    </row>
    <row r="379" spans="1:5" ht="15.75">
      <c r="A379" s="1" t="s">
        <v>89</v>
      </c>
      <c r="B379" s="1"/>
      <c r="C379" s="4">
        <v>13922.43</v>
      </c>
      <c r="D379" s="1"/>
      <c r="E379" s="1"/>
    </row>
    <row r="380" spans="1:5" ht="15.75">
      <c r="A380" s="1" t="s">
        <v>157</v>
      </c>
      <c r="B380" s="1"/>
      <c r="C380" s="4">
        <v>5002</v>
      </c>
      <c r="D380" s="1"/>
      <c r="E380" s="1"/>
    </row>
    <row r="381" spans="1:5" ht="15.75">
      <c r="A381" s="1" t="s">
        <v>90</v>
      </c>
      <c r="B381" s="1"/>
      <c r="C381" s="4">
        <v>13657.81</v>
      </c>
      <c r="D381" s="1"/>
      <c r="E381" s="1"/>
    </row>
    <row r="382" spans="1:5" ht="15.75">
      <c r="A382" s="1" t="s">
        <v>105</v>
      </c>
      <c r="B382" s="1"/>
      <c r="C382" s="4">
        <v>42732.17</v>
      </c>
      <c r="D382" s="1"/>
      <c r="E382" s="1"/>
    </row>
    <row r="383" spans="1:5" ht="15.75">
      <c r="A383" s="1" t="s">
        <v>91</v>
      </c>
      <c r="B383" s="1"/>
      <c r="C383" s="4">
        <v>1466.52</v>
      </c>
      <c r="D383" s="1"/>
      <c r="E383" s="1"/>
    </row>
    <row r="384" spans="1:5" ht="15.75">
      <c r="A384" s="1" t="s">
        <v>96</v>
      </c>
      <c r="B384" s="1"/>
      <c r="C384" s="4">
        <f>SUM(C386:C388)</f>
        <v>415434.71</v>
      </c>
      <c r="D384" s="1"/>
      <c r="E384" s="1"/>
    </row>
    <row r="385" spans="1:5" ht="15.75">
      <c r="A385" s="1" t="s">
        <v>100</v>
      </c>
      <c r="B385" s="1"/>
      <c r="C385" s="4"/>
      <c r="D385" s="1"/>
      <c r="E385" s="1"/>
    </row>
    <row r="386" spans="1:5" ht="15.75">
      <c r="A386" s="1" t="s">
        <v>101</v>
      </c>
      <c r="B386" s="1"/>
      <c r="C386" s="4">
        <v>390728.2</v>
      </c>
      <c r="D386" s="1"/>
      <c r="E386" s="1"/>
    </row>
    <row r="387" spans="1:5" ht="15.75">
      <c r="A387" s="1" t="s">
        <v>102</v>
      </c>
      <c r="B387" s="1"/>
      <c r="C387" s="4">
        <v>21704.47</v>
      </c>
      <c r="D387" s="1"/>
      <c r="E387" s="1"/>
    </row>
    <row r="388" spans="1:5" ht="15.75">
      <c r="A388" s="1" t="s">
        <v>108</v>
      </c>
      <c r="B388" s="1"/>
      <c r="C388" s="4">
        <v>3002.04</v>
      </c>
      <c r="D388" s="1"/>
      <c r="E388" s="1"/>
    </row>
    <row r="389" spans="1:5" ht="15.75">
      <c r="A389" s="1" t="s">
        <v>92</v>
      </c>
      <c r="B389" s="1"/>
      <c r="C389" s="4">
        <v>44300</v>
      </c>
      <c r="D389" s="1"/>
      <c r="E389" s="1"/>
    </row>
    <row r="390" spans="1:5" ht="15.75">
      <c r="A390" s="1" t="s">
        <v>98</v>
      </c>
      <c r="B390" s="1"/>
      <c r="C390" s="4">
        <v>800</v>
      </c>
      <c r="D390" s="1"/>
      <c r="E390" s="1"/>
    </row>
    <row r="391" spans="1:5" ht="15.75">
      <c r="A391" s="1" t="s">
        <v>93</v>
      </c>
      <c r="B391" s="1"/>
      <c r="C391" s="4">
        <v>27413</v>
      </c>
      <c r="D391" s="1"/>
      <c r="E391" s="1"/>
    </row>
    <row r="392" spans="1:5" ht="15.75">
      <c r="A392" s="1" t="s">
        <v>94</v>
      </c>
      <c r="B392" s="1"/>
      <c r="C392" s="4">
        <v>2128</v>
      </c>
      <c r="D392" s="1"/>
      <c r="E392" s="1"/>
    </row>
    <row r="393" spans="1:5" ht="60" customHeight="1" thickBot="1">
      <c r="A393" s="1"/>
      <c r="C393" s="1"/>
      <c r="D393" s="1"/>
      <c r="E393" s="1"/>
    </row>
    <row r="394" spans="1:5" ht="17.25" thickBot="1" thickTop="1">
      <c r="A394" s="5" t="s">
        <v>138</v>
      </c>
      <c r="B394" s="6"/>
      <c r="C394" s="9">
        <f>SUM(C395:C398)</f>
        <v>11121.48</v>
      </c>
      <c r="D394" s="1"/>
      <c r="E394" s="1"/>
    </row>
    <row r="395" spans="1:5" ht="16.5" thickTop="1">
      <c r="A395" s="1" t="s">
        <v>89</v>
      </c>
      <c r="B395" s="1"/>
      <c r="C395" s="4">
        <v>825</v>
      </c>
      <c r="D395" s="1"/>
      <c r="E395" s="1"/>
    </row>
    <row r="396" spans="1:5" ht="15.75">
      <c r="A396" s="1" t="s">
        <v>90</v>
      </c>
      <c r="B396" s="1"/>
      <c r="C396" s="4">
        <v>2852.48</v>
      </c>
      <c r="D396" s="1"/>
      <c r="E396" s="1"/>
    </row>
    <row r="397" spans="1:5" ht="15.75">
      <c r="A397" s="1" t="s">
        <v>93</v>
      </c>
      <c r="B397" s="1"/>
      <c r="C397" s="4">
        <v>6500</v>
      </c>
      <c r="D397" s="1"/>
      <c r="E397" s="1"/>
    </row>
    <row r="398" spans="1:5" ht="15.75">
      <c r="A398" s="1" t="s">
        <v>129</v>
      </c>
      <c r="B398" s="1"/>
      <c r="C398" s="4">
        <v>944</v>
      </c>
      <c r="D398" s="1"/>
      <c r="E398" s="1"/>
    </row>
    <row r="399" spans="1:5" ht="111.75" customHeight="1">
      <c r="A399" s="1"/>
      <c r="B399" s="1"/>
      <c r="C399" s="4"/>
      <c r="D399" s="1"/>
      <c r="E399" s="1"/>
    </row>
    <row r="400" spans="1:7" ht="23.25" customHeight="1" thickBot="1">
      <c r="A400" s="49" t="s">
        <v>216</v>
      </c>
      <c r="B400" s="49"/>
      <c r="C400" s="49"/>
      <c r="D400" s="49"/>
      <c r="E400" s="49"/>
      <c r="F400" s="49"/>
      <c r="G400" s="49"/>
    </row>
    <row r="401" spans="1:5" ht="17.25" thickBot="1" thickTop="1">
      <c r="A401" s="5" t="s">
        <v>139</v>
      </c>
      <c r="B401" s="7"/>
      <c r="C401" s="9">
        <f>SUM(C402+C403+C404+C406+C407+C408+C413+C418+C424+C425+C426)</f>
        <v>2320402.17</v>
      </c>
      <c r="D401" s="1"/>
      <c r="E401" s="1"/>
    </row>
    <row r="402" spans="1:5" ht="16.5" thickTop="1">
      <c r="A402" s="17" t="s">
        <v>179</v>
      </c>
      <c r="B402" s="13"/>
      <c r="C402" s="18">
        <v>12810</v>
      </c>
      <c r="D402" s="1"/>
      <c r="E402" s="1"/>
    </row>
    <row r="403" spans="1:5" ht="15.75">
      <c r="A403" s="1" t="s">
        <v>89</v>
      </c>
      <c r="B403" s="1"/>
      <c r="C403" s="4">
        <v>78286.49</v>
      </c>
      <c r="D403" s="1"/>
      <c r="E403" s="1"/>
    </row>
    <row r="404" spans="1:5" ht="15.75">
      <c r="A404" s="1" t="s">
        <v>90</v>
      </c>
      <c r="B404" s="1"/>
      <c r="C404" s="4">
        <v>21628.71</v>
      </c>
      <c r="D404" s="1"/>
      <c r="E404" s="1"/>
    </row>
    <row r="405" spans="1:5" ht="15.75">
      <c r="A405" s="1" t="s">
        <v>199</v>
      </c>
      <c r="B405" s="1"/>
      <c r="C405" s="4">
        <v>5978</v>
      </c>
      <c r="D405" s="1"/>
      <c r="E405" s="1"/>
    </row>
    <row r="406" spans="1:5" ht="15.75">
      <c r="A406" s="1" t="s">
        <v>105</v>
      </c>
      <c r="B406" s="1"/>
      <c r="C406" s="4">
        <v>4638.04</v>
      </c>
      <c r="D406" s="1"/>
      <c r="E406" s="1"/>
    </row>
    <row r="407" spans="1:5" ht="15.75">
      <c r="A407" s="1" t="s">
        <v>91</v>
      </c>
      <c r="B407" s="1"/>
      <c r="C407" s="4">
        <v>12382.36</v>
      </c>
      <c r="D407" s="1"/>
      <c r="E407" s="1"/>
    </row>
    <row r="408" spans="1:5" ht="15.75">
      <c r="A408" s="1" t="s">
        <v>96</v>
      </c>
      <c r="B408" s="1"/>
      <c r="C408" s="4">
        <f>SUM(C410:C412)</f>
        <v>912024.51</v>
      </c>
      <c r="D408" s="1"/>
      <c r="E408" s="1"/>
    </row>
    <row r="409" spans="1:5" ht="15.75">
      <c r="A409" s="1" t="s">
        <v>100</v>
      </c>
      <c r="B409" s="1"/>
      <c r="C409" s="4"/>
      <c r="D409" s="1"/>
      <c r="E409" s="1"/>
    </row>
    <row r="410" spans="1:5" ht="15.75">
      <c r="A410" s="1" t="s">
        <v>101</v>
      </c>
      <c r="B410" s="1"/>
      <c r="C410" s="4">
        <v>827178.41</v>
      </c>
      <c r="D410" s="1"/>
      <c r="E410" s="1"/>
    </row>
    <row r="411" spans="1:5" ht="15.75">
      <c r="A411" s="1" t="s">
        <v>102</v>
      </c>
      <c r="B411" s="1"/>
      <c r="C411" s="4">
        <v>53213.32</v>
      </c>
      <c r="D411" s="1"/>
      <c r="E411" s="1"/>
    </row>
    <row r="412" spans="1:5" ht="15.75">
      <c r="A412" s="1" t="s">
        <v>108</v>
      </c>
      <c r="B412" s="1"/>
      <c r="C412" s="4">
        <v>31632.78</v>
      </c>
      <c r="D412" s="1"/>
      <c r="E412" s="1"/>
    </row>
    <row r="413" spans="1:5" ht="15.75">
      <c r="A413" s="1" t="s">
        <v>118</v>
      </c>
      <c r="B413" s="1"/>
      <c r="C413" s="4">
        <f>SUM(C415:C417)</f>
        <v>820912.91</v>
      </c>
      <c r="D413" s="1"/>
      <c r="E413" s="1"/>
    </row>
    <row r="414" spans="1:5" ht="15.75">
      <c r="A414" s="1" t="s">
        <v>100</v>
      </c>
      <c r="B414" s="1"/>
      <c r="C414" s="4"/>
      <c r="D414" s="1"/>
      <c r="E414" s="1"/>
    </row>
    <row r="415" spans="1:5" ht="15.75">
      <c r="A415" s="1" t="s">
        <v>101</v>
      </c>
      <c r="B415" s="1"/>
      <c r="C415" s="4">
        <v>793219.4</v>
      </c>
      <c r="D415" s="1"/>
      <c r="E415" s="1"/>
    </row>
    <row r="416" spans="1:5" ht="15.75">
      <c r="A416" s="1" t="s">
        <v>102</v>
      </c>
      <c r="B416" s="1"/>
      <c r="C416" s="4">
        <v>17049.14</v>
      </c>
      <c r="D416" s="1"/>
      <c r="E416" s="1"/>
    </row>
    <row r="417" spans="1:5" ht="15.75">
      <c r="A417" s="1" t="s">
        <v>108</v>
      </c>
      <c r="B417" s="1"/>
      <c r="C417" s="4">
        <v>10644.37</v>
      </c>
      <c r="D417" s="1"/>
      <c r="E417" s="1"/>
    </row>
    <row r="418" spans="1:5" ht="15.75">
      <c r="A418" s="1" t="s">
        <v>111</v>
      </c>
      <c r="B418" s="1"/>
      <c r="C418" s="4">
        <f>SUM(C420:C423)</f>
        <v>308790.11</v>
      </c>
      <c r="D418" s="1"/>
      <c r="E418" s="1"/>
    </row>
    <row r="419" spans="1:5" ht="15.75">
      <c r="A419" s="1" t="s">
        <v>100</v>
      </c>
      <c r="B419" s="1"/>
      <c r="C419" s="4"/>
      <c r="D419" s="1"/>
      <c r="E419" s="1"/>
    </row>
    <row r="420" spans="1:5" ht="15.75">
      <c r="A420" s="1" t="s">
        <v>124</v>
      </c>
      <c r="B420" s="1"/>
      <c r="C420" s="4">
        <v>207192.63</v>
      </c>
      <c r="D420" s="1"/>
      <c r="E420" s="1"/>
    </row>
    <row r="421" spans="1:5" ht="15.75">
      <c r="A421" s="1" t="s">
        <v>102</v>
      </c>
      <c r="B421" s="1"/>
      <c r="C421" s="4">
        <v>18019.99</v>
      </c>
      <c r="D421" s="1"/>
      <c r="E421" s="1"/>
    </row>
    <row r="422" spans="1:5" ht="15.75">
      <c r="A422" s="1" t="s">
        <v>150</v>
      </c>
      <c r="B422" s="1"/>
      <c r="C422" s="4">
        <v>41730.73</v>
      </c>
      <c r="D422" s="1"/>
      <c r="E422" s="1"/>
    </row>
    <row r="423" spans="1:5" ht="15.75">
      <c r="A423" s="1" t="s">
        <v>108</v>
      </c>
      <c r="B423" s="1"/>
      <c r="C423" s="4">
        <v>41846.76</v>
      </c>
      <c r="D423" s="1"/>
      <c r="E423" s="1"/>
    </row>
    <row r="424" spans="1:5" ht="15.75">
      <c r="A424" s="1" t="s">
        <v>93</v>
      </c>
      <c r="B424" s="1"/>
      <c r="C424" s="4">
        <v>140117.04</v>
      </c>
      <c r="D424" s="1"/>
      <c r="E424" s="1"/>
    </row>
    <row r="425" spans="1:5" ht="15.75">
      <c r="A425" s="1" t="s">
        <v>98</v>
      </c>
      <c r="B425" s="1"/>
      <c r="C425" s="4">
        <v>1700</v>
      </c>
      <c r="D425" s="1"/>
      <c r="E425" s="1"/>
    </row>
    <row r="426" spans="1:5" ht="15.75">
      <c r="A426" s="1" t="s">
        <v>94</v>
      </c>
      <c r="C426" s="4">
        <v>7112</v>
      </c>
      <c r="D426" s="1"/>
      <c r="E426" s="1"/>
    </row>
    <row r="427" spans="3:5" ht="16.5" thickBot="1">
      <c r="C427" s="1"/>
      <c r="D427" s="1"/>
      <c r="E427" s="1"/>
    </row>
    <row r="428" spans="1:5" ht="17.25" thickBot="1" thickTop="1">
      <c r="A428" s="5" t="s">
        <v>180</v>
      </c>
      <c r="B428" s="7"/>
      <c r="C428" s="9">
        <f>SUM(C430+C431+C432+C437+C438+C439+C440)</f>
        <v>791500.75</v>
      </c>
      <c r="D428" s="1"/>
      <c r="E428" s="1"/>
    </row>
    <row r="429" spans="1:5" ht="16.5" thickTop="1">
      <c r="A429" s="1"/>
      <c r="B429" s="1"/>
      <c r="C429" s="4"/>
      <c r="D429" s="1"/>
      <c r="E429" s="1"/>
    </row>
    <row r="430" spans="1:5" ht="15.75">
      <c r="A430" s="1" t="s">
        <v>89</v>
      </c>
      <c r="B430" s="1"/>
      <c r="C430" s="4">
        <v>30269.24</v>
      </c>
      <c r="D430" s="1"/>
      <c r="E430" s="1"/>
    </row>
    <row r="431" spans="1:5" ht="15.75">
      <c r="A431" s="1" t="s">
        <v>90</v>
      </c>
      <c r="B431" s="1"/>
      <c r="C431" s="4">
        <v>19065.73</v>
      </c>
      <c r="D431" s="1"/>
      <c r="E431" s="1"/>
    </row>
    <row r="432" spans="1:5" ht="15.75">
      <c r="A432" s="1" t="s">
        <v>96</v>
      </c>
      <c r="B432" s="1"/>
      <c r="C432" s="4">
        <f>SUM(C434:C436)</f>
        <v>700123.31</v>
      </c>
      <c r="D432" s="1"/>
      <c r="E432" s="1"/>
    </row>
    <row r="433" spans="1:5" ht="15.75">
      <c r="A433" s="1" t="s">
        <v>100</v>
      </c>
      <c r="B433" s="1"/>
      <c r="C433" s="4"/>
      <c r="D433" s="1"/>
      <c r="E433" s="1"/>
    </row>
    <row r="434" spans="1:5" ht="15.75">
      <c r="A434" s="1" t="s">
        <v>149</v>
      </c>
      <c r="B434" s="1"/>
      <c r="C434" s="4">
        <v>662024.65</v>
      </c>
      <c r="D434" s="1"/>
      <c r="E434" s="1"/>
    </row>
    <row r="435" spans="1:5" ht="15.75">
      <c r="A435" s="1" t="s">
        <v>102</v>
      </c>
      <c r="B435" s="1"/>
      <c r="C435" s="4">
        <v>34365.76</v>
      </c>
      <c r="D435" s="1"/>
      <c r="E435" s="1"/>
    </row>
    <row r="436" spans="1:5" ht="15.75">
      <c r="A436" s="1" t="s">
        <v>108</v>
      </c>
      <c r="B436" s="1"/>
      <c r="C436" s="4">
        <v>3732.9</v>
      </c>
      <c r="D436" s="1"/>
      <c r="E436" s="1"/>
    </row>
    <row r="437" spans="1:5" ht="15.75">
      <c r="A437" s="1" t="s">
        <v>93</v>
      </c>
      <c r="B437" s="1"/>
      <c r="C437" s="4">
        <v>21407</v>
      </c>
      <c r="D437" s="1"/>
      <c r="E437" s="1"/>
    </row>
    <row r="438" spans="1:5" ht="15.75">
      <c r="A438" s="1" t="s">
        <v>92</v>
      </c>
      <c r="B438" s="1"/>
      <c r="C438" s="4">
        <v>9000</v>
      </c>
      <c r="D438" s="1"/>
      <c r="E438" s="1"/>
    </row>
    <row r="439" spans="1:5" ht="15.75">
      <c r="A439" s="1" t="s">
        <v>98</v>
      </c>
      <c r="B439" s="1"/>
      <c r="C439" s="4">
        <v>7291.47</v>
      </c>
      <c r="D439" s="1"/>
      <c r="E439" s="1"/>
    </row>
    <row r="440" spans="1:5" ht="15.75">
      <c r="A440" s="1" t="s">
        <v>94</v>
      </c>
      <c r="B440" s="1"/>
      <c r="C440" s="4">
        <v>4344</v>
      </c>
      <c r="D440" s="1"/>
      <c r="E440" s="1"/>
    </row>
    <row r="441" spans="3:5" ht="34.5" customHeight="1" thickBot="1">
      <c r="C441" s="1"/>
      <c r="D441" s="1"/>
      <c r="E441" s="1"/>
    </row>
    <row r="442" spans="1:5" ht="17.25" thickBot="1" thickTop="1">
      <c r="A442" s="5" t="s">
        <v>181</v>
      </c>
      <c r="B442" s="7"/>
      <c r="C442" s="9">
        <f>SUM(C444:C448)</f>
        <v>142208.32</v>
      </c>
      <c r="D442" s="1"/>
      <c r="E442" s="1"/>
    </row>
    <row r="443" spans="1:5" ht="16.5" thickTop="1">
      <c r="A443" s="1"/>
      <c r="B443" s="1"/>
      <c r="C443" s="4"/>
      <c r="D443" s="1"/>
      <c r="E443" s="1"/>
    </row>
    <row r="444" spans="1:5" ht="15.75">
      <c r="A444" s="1" t="s">
        <v>89</v>
      </c>
      <c r="B444" s="1"/>
      <c r="C444" s="4">
        <v>98799.86</v>
      </c>
      <c r="D444" s="1"/>
      <c r="E444" s="1"/>
    </row>
    <row r="445" spans="1:5" ht="15.75">
      <c r="A445" s="1" t="s">
        <v>90</v>
      </c>
      <c r="B445" s="1"/>
      <c r="C445" s="4">
        <v>7889.24</v>
      </c>
      <c r="D445" s="1"/>
      <c r="E445" s="1"/>
    </row>
    <row r="446" spans="1:5" ht="15.75">
      <c r="A446" s="1" t="s">
        <v>91</v>
      </c>
      <c r="B446" s="1"/>
      <c r="C446" s="4">
        <v>3260.81</v>
      </c>
      <c r="D446" s="1"/>
      <c r="E446" s="1"/>
    </row>
    <row r="447" spans="1:5" ht="15.75">
      <c r="A447" s="1" t="s">
        <v>93</v>
      </c>
      <c r="B447" s="1"/>
      <c r="C447" s="4">
        <v>29686</v>
      </c>
      <c r="D447" s="1"/>
      <c r="E447" s="1"/>
    </row>
    <row r="448" spans="1:5" ht="15.75">
      <c r="A448" s="1" t="s">
        <v>94</v>
      </c>
      <c r="C448" s="4">
        <v>2572.41</v>
      </c>
      <c r="D448" s="1"/>
      <c r="E448" s="1"/>
    </row>
    <row r="449" spans="1:5" ht="15.75">
      <c r="A449" s="1"/>
      <c r="C449" s="4"/>
      <c r="D449" s="1"/>
      <c r="E449" s="1"/>
    </row>
    <row r="450" spans="1:7" ht="19.5" customHeight="1" thickBot="1">
      <c r="A450" s="49" t="s">
        <v>217</v>
      </c>
      <c r="B450" s="49"/>
      <c r="C450" s="49"/>
      <c r="D450" s="49"/>
      <c r="E450" s="49"/>
      <c r="F450" s="49"/>
      <c r="G450" s="49"/>
    </row>
    <row r="451" spans="1:5" ht="17.25" thickBot="1" thickTop="1">
      <c r="A451" s="5" t="s">
        <v>182</v>
      </c>
      <c r="B451" s="7"/>
      <c r="C451" s="9">
        <f>SUM(C453+C454+C455+C456+C457+C462+C468+C469+C470)</f>
        <v>1045316.6200000001</v>
      </c>
      <c r="D451" s="1"/>
      <c r="E451" s="1"/>
    </row>
    <row r="452" spans="1:5" ht="16.5" thickTop="1">
      <c r="A452" s="1"/>
      <c r="B452" s="1"/>
      <c r="C452" s="4"/>
      <c r="D452" s="1"/>
      <c r="E452" s="1"/>
    </row>
    <row r="453" spans="1:5" ht="15.75">
      <c r="A453" s="1" t="s">
        <v>89</v>
      </c>
      <c r="B453" s="1"/>
      <c r="C453" s="4">
        <v>107382.22</v>
      </c>
      <c r="D453" s="1"/>
      <c r="E453" s="1"/>
    </row>
    <row r="454" spans="1:5" ht="15.75">
      <c r="A454" s="1" t="s">
        <v>131</v>
      </c>
      <c r="B454" s="1"/>
      <c r="C454" s="4">
        <v>3422.29</v>
      </c>
      <c r="D454" s="1"/>
      <c r="E454" s="1"/>
    </row>
    <row r="455" spans="1:5" ht="15.75">
      <c r="A455" s="1" t="s">
        <v>90</v>
      </c>
      <c r="B455" s="1"/>
      <c r="C455" s="4">
        <v>24594.99</v>
      </c>
      <c r="D455" s="1"/>
      <c r="E455" s="1"/>
    </row>
    <row r="456" spans="1:5" ht="15.75">
      <c r="A456" s="1" t="s">
        <v>132</v>
      </c>
      <c r="B456" s="1"/>
      <c r="C456" s="4">
        <v>7279.15</v>
      </c>
      <c r="D456" s="1"/>
      <c r="E456" s="1"/>
    </row>
    <row r="457" spans="1:5" ht="15.75">
      <c r="A457" s="1" t="s">
        <v>96</v>
      </c>
      <c r="B457" s="1"/>
      <c r="C457" s="4">
        <f>SUM(C459:C461)</f>
        <v>558194.25</v>
      </c>
      <c r="D457" s="1"/>
      <c r="E457" s="1"/>
    </row>
    <row r="458" spans="1:5" ht="15.75">
      <c r="A458" s="1" t="s">
        <v>100</v>
      </c>
      <c r="B458" s="1"/>
      <c r="C458" s="4"/>
      <c r="D458" s="1"/>
      <c r="E458" s="1"/>
    </row>
    <row r="459" spans="1:5" ht="15.75">
      <c r="A459" s="1" t="s">
        <v>149</v>
      </c>
      <c r="B459" s="1"/>
      <c r="C459" s="4">
        <v>523638.68</v>
      </c>
      <c r="D459" s="1"/>
      <c r="E459" s="1"/>
    </row>
    <row r="460" spans="1:5" ht="15.75">
      <c r="A460" s="1" t="s">
        <v>102</v>
      </c>
      <c r="B460" s="1"/>
      <c r="C460" s="4">
        <v>24324.77</v>
      </c>
      <c r="D460" s="1"/>
      <c r="E460" s="1"/>
    </row>
    <row r="461" spans="1:5" ht="15.75">
      <c r="A461" s="1" t="s">
        <v>108</v>
      </c>
      <c r="B461" s="1"/>
      <c r="C461" s="4">
        <v>10230.8</v>
      </c>
      <c r="D461" s="1"/>
      <c r="E461" s="1"/>
    </row>
    <row r="462" spans="1:5" ht="15.75">
      <c r="A462" s="1" t="s">
        <v>111</v>
      </c>
      <c r="B462" s="1"/>
      <c r="C462" s="4">
        <f>SUM(C464:C467)</f>
        <v>273816.42</v>
      </c>
      <c r="D462" s="1"/>
      <c r="E462" s="1"/>
    </row>
    <row r="463" spans="1:5" ht="15.75">
      <c r="A463" s="1" t="s">
        <v>100</v>
      </c>
      <c r="B463" s="1"/>
      <c r="C463" s="4"/>
      <c r="D463" s="1"/>
      <c r="E463" s="1"/>
    </row>
    <row r="464" spans="1:5" ht="15.75">
      <c r="A464" s="1" t="s">
        <v>165</v>
      </c>
      <c r="B464" s="1"/>
      <c r="C464" s="4">
        <v>238842.46</v>
      </c>
      <c r="D464" s="1"/>
      <c r="E464" s="1"/>
    </row>
    <row r="465" spans="1:5" ht="15.75">
      <c r="A465" s="1" t="s">
        <v>102</v>
      </c>
      <c r="B465" s="1"/>
      <c r="C465" s="4">
        <v>8489.83</v>
      </c>
      <c r="D465" s="1"/>
      <c r="E465" s="1"/>
    </row>
    <row r="466" spans="1:5" ht="15.75">
      <c r="A466" s="1" t="s">
        <v>150</v>
      </c>
      <c r="B466" s="1"/>
      <c r="C466" s="4">
        <v>22971.25</v>
      </c>
      <c r="D466" s="1"/>
      <c r="E466" s="1"/>
    </row>
    <row r="467" spans="1:5" ht="15.75">
      <c r="A467" s="1" t="s">
        <v>108</v>
      </c>
      <c r="B467" s="1"/>
      <c r="C467" s="4">
        <v>3512.88</v>
      </c>
      <c r="D467" s="1"/>
      <c r="E467" s="1"/>
    </row>
    <row r="468" spans="1:5" ht="15.75">
      <c r="A468" s="1" t="s">
        <v>92</v>
      </c>
      <c r="B468" s="1"/>
      <c r="C468" s="4">
        <v>4000</v>
      </c>
      <c r="D468" s="1"/>
      <c r="E468" s="1"/>
    </row>
    <row r="469" spans="1:5" ht="15.75">
      <c r="A469" s="1" t="s">
        <v>93</v>
      </c>
      <c r="B469" s="1"/>
      <c r="C469" s="4">
        <v>57653</v>
      </c>
      <c r="D469" s="1"/>
      <c r="E469" s="1"/>
    </row>
    <row r="470" spans="1:5" ht="15.75">
      <c r="A470" s="1" t="s">
        <v>94</v>
      </c>
      <c r="B470" s="1"/>
      <c r="C470" s="4">
        <v>8974.3</v>
      </c>
      <c r="D470" s="1"/>
      <c r="E470" s="1"/>
    </row>
    <row r="471" spans="1:5" ht="42" customHeight="1" thickBot="1">
      <c r="A471" s="1"/>
      <c r="C471" s="1"/>
      <c r="D471" s="1"/>
      <c r="E471" s="1"/>
    </row>
    <row r="472" spans="1:5" ht="17.25" thickBot="1" thickTop="1">
      <c r="A472" s="5" t="s">
        <v>183</v>
      </c>
      <c r="B472" s="7"/>
      <c r="C472" s="9">
        <f>SUM(C474+C475+C476+C477+C478+C479+C480+C485+C492+C493+C494)</f>
        <v>1221669.8800000001</v>
      </c>
      <c r="D472" s="1"/>
      <c r="E472" s="1"/>
    </row>
    <row r="473" spans="1:5" ht="16.5" thickTop="1">
      <c r="A473" s="1"/>
      <c r="B473" s="1"/>
      <c r="C473" s="4"/>
      <c r="D473" s="1"/>
      <c r="E473" s="1"/>
    </row>
    <row r="474" spans="1:5" ht="15.75">
      <c r="A474" s="1" t="s">
        <v>95</v>
      </c>
      <c r="B474" s="1"/>
      <c r="C474" s="4">
        <v>70396.74</v>
      </c>
      <c r="D474" s="1"/>
      <c r="E474" s="1"/>
    </row>
    <row r="475" spans="1:5" ht="15.75">
      <c r="A475" s="1" t="s">
        <v>184</v>
      </c>
      <c r="B475" s="1"/>
      <c r="C475" s="4">
        <v>7292.62</v>
      </c>
      <c r="D475" s="1"/>
      <c r="E475" s="1"/>
    </row>
    <row r="476" spans="1:5" ht="15.75">
      <c r="A476" s="1" t="s">
        <v>157</v>
      </c>
      <c r="B476" s="1"/>
      <c r="C476" s="4">
        <v>5800</v>
      </c>
      <c r="D476" s="1"/>
      <c r="E476" s="1"/>
    </row>
    <row r="477" spans="1:5" ht="15.75">
      <c r="A477" s="1" t="s">
        <v>90</v>
      </c>
      <c r="B477" s="1"/>
      <c r="C477" s="4">
        <v>37046.28</v>
      </c>
      <c r="D477" s="1"/>
      <c r="E477" s="1"/>
    </row>
    <row r="478" spans="1:5" ht="15.75">
      <c r="A478" s="1" t="s">
        <v>105</v>
      </c>
      <c r="B478" s="1"/>
      <c r="C478" s="4">
        <v>2333.31</v>
      </c>
      <c r="D478" s="1"/>
      <c r="E478" s="1"/>
    </row>
    <row r="479" spans="1:5" ht="15.75">
      <c r="A479" s="1" t="s">
        <v>91</v>
      </c>
      <c r="B479" s="1"/>
      <c r="C479" s="4">
        <v>3973.83</v>
      </c>
      <c r="D479" s="1"/>
      <c r="E479" s="1"/>
    </row>
    <row r="480" spans="1:5" ht="15.75">
      <c r="A480" s="1" t="s">
        <v>96</v>
      </c>
      <c r="B480" s="1"/>
      <c r="C480" s="4">
        <f>SUM(C482:C484)</f>
        <v>813684.9199999999</v>
      </c>
      <c r="D480" s="1"/>
      <c r="E480" s="1"/>
    </row>
    <row r="481" spans="1:5" ht="15.75">
      <c r="A481" s="1" t="s">
        <v>100</v>
      </c>
      <c r="B481" s="1"/>
      <c r="C481" s="4"/>
      <c r="D481" s="1"/>
      <c r="E481" s="1"/>
    </row>
    <row r="482" spans="1:5" ht="15.75">
      <c r="A482" s="1" t="s">
        <v>101</v>
      </c>
      <c r="B482" s="1"/>
      <c r="C482" s="4">
        <v>754285.14</v>
      </c>
      <c r="D482" s="1"/>
      <c r="E482" s="1"/>
    </row>
    <row r="483" spans="1:5" ht="15.75">
      <c r="A483" s="1" t="s">
        <v>102</v>
      </c>
      <c r="B483" s="1"/>
      <c r="C483" s="4">
        <v>33682.31</v>
      </c>
      <c r="D483" s="1"/>
      <c r="E483" s="1"/>
    </row>
    <row r="484" spans="1:5" ht="15.75">
      <c r="A484" s="1" t="s">
        <v>108</v>
      </c>
      <c r="B484" s="1"/>
      <c r="C484" s="4">
        <v>25717.47</v>
      </c>
      <c r="D484" s="1"/>
      <c r="E484" s="1"/>
    </row>
    <row r="485" spans="1:5" ht="15.75">
      <c r="A485" s="1" t="s">
        <v>99</v>
      </c>
      <c r="B485" s="1"/>
      <c r="C485" s="4">
        <f>SUM(C487:C491)</f>
        <v>222161.09</v>
      </c>
      <c r="D485" s="1"/>
      <c r="E485" s="1"/>
    </row>
    <row r="486" spans="1:5" ht="15.75">
      <c r="A486" s="1" t="s">
        <v>100</v>
      </c>
      <c r="B486" s="1"/>
      <c r="C486" s="1"/>
      <c r="D486" s="1"/>
      <c r="E486" s="1"/>
    </row>
    <row r="487" spans="1:5" ht="15.75">
      <c r="A487" s="1" t="s">
        <v>124</v>
      </c>
      <c r="B487" s="1"/>
      <c r="C487" s="4">
        <v>174065.05</v>
      </c>
      <c r="D487" s="1"/>
      <c r="E487" s="1"/>
    </row>
    <row r="488" spans="1:5" ht="15.75">
      <c r="A488" s="1" t="s">
        <v>102</v>
      </c>
      <c r="B488" s="1"/>
      <c r="C488" s="4">
        <v>6978.55</v>
      </c>
      <c r="D488" s="1"/>
      <c r="E488" s="1"/>
    </row>
    <row r="489" spans="1:5" ht="15.75">
      <c r="A489" s="1" t="s">
        <v>185</v>
      </c>
      <c r="B489" s="1"/>
      <c r="C489" s="4">
        <v>18810.32</v>
      </c>
      <c r="D489" s="1"/>
      <c r="E489" s="1"/>
    </row>
    <row r="490" spans="1:5" ht="15.75">
      <c r="A490" s="1" t="s">
        <v>108</v>
      </c>
      <c r="B490" s="1"/>
      <c r="C490" s="4">
        <v>7707.17</v>
      </c>
      <c r="D490" s="1"/>
      <c r="E490" s="1"/>
    </row>
    <row r="491" spans="1:5" ht="15.75">
      <c r="A491" s="1" t="s">
        <v>113</v>
      </c>
      <c r="B491" s="1"/>
      <c r="C491" s="4">
        <v>14600</v>
      </c>
      <c r="D491" s="1"/>
      <c r="E491" s="1"/>
    </row>
    <row r="492" spans="1:5" ht="15.75">
      <c r="A492" s="1" t="s">
        <v>93</v>
      </c>
      <c r="B492" s="1"/>
      <c r="C492" s="4">
        <v>40132</v>
      </c>
      <c r="D492" s="1"/>
      <c r="E492" s="1"/>
    </row>
    <row r="493" spans="1:5" ht="15.75">
      <c r="A493" s="1" t="s">
        <v>98</v>
      </c>
      <c r="B493" s="1"/>
      <c r="C493" s="4">
        <v>9625.47</v>
      </c>
      <c r="D493" s="1"/>
      <c r="E493" s="1"/>
    </row>
    <row r="494" spans="1:5" ht="15.75">
      <c r="A494" s="1" t="s">
        <v>94</v>
      </c>
      <c r="B494" s="1"/>
      <c r="C494" s="4">
        <v>9223.62</v>
      </c>
      <c r="D494" s="1"/>
      <c r="E494" s="1"/>
    </row>
    <row r="495" spans="1:5" ht="82.5" customHeight="1">
      <c r="A495" s="1"/>
      <c r="B495" s="1"/>
      <c r="C495" s="4"/>
      <c r="D495" s="1"/>
      <c r="E495" s="1"/>
    </row>
    <row r="496" spans="1:7" ht="16.5" thickBot="1">
      <c r="A496" s="49" t="s">
        <v>218</v>
      </c>
      <c r="B496" s="49"/>
      <c r="C496" s="49"/>
      <c r="D496" s="49"/>
      <c r="E496" s="49"/>
      <c r="F496" s="49"/>
      <c r="G496" s="49"/>
    </row>
    <row r="497" spans="1:5" ht="17.25" thickBot="1" thickTop="1">
      <c r="A497" s="5" t="s">
        <v>186</v>
      </c>
      <c r="B497" s="7"/>
      <c r="C497" s="9">
        <f>SUM(C499+C500+C502+C503+C504+C509+C515+C516+C517)</f>
        <v>1040811.7999999999</v>
      </c>
      <c r="D497" s="1"/>
      <c r="E497" s="1"/>
    </row>
    <row r="498" spans="1:5" ht="16.5" thickTop="1">
      <c r="A498" s="1"/>
      <c r="B498" s="1"/>
      <c r="C498" s="4"/>
      <c r="D498" s="1"/>
      <c r="E498" s="1"/>
    </row>
    <row r="499" spans="1:5" ht="15.75">
      <c r="A499" s="1" t="s">
        <v>89</v>
      </c>
      <c r="B499" s="1"/>
      <c r="C499" s="4">
        <v>88372.63</v>
      </c>
      <c r="D499" s="1"/>
      <c r="E499" s="1"/>
    </row>
    <row r="500" spans="1:5" ht="15.75">
      <c r="A500" s="1" t="s">
        <v>90</v>
      </c>
      <c r="B500" s="1"/>
      <c r="C500" s="4">
        <v>32772.31</v>
      </c>
      <c r="D500" s="1"/>
      <c r="E500" s="1"/>
    </row>
    <row r="501" spans="1:5" ht="15.75">
      <c r="A501" s="1" t="s">
        <v>198</v>
      </c>
      <c r="B501" s="1"/>
      <c r="C501" s="4">
        <v>5978</v>
      </c>
      <c r="D501" s="1"/>
      <c r="E501" s="1"/>
    </row>
    <row r="502" spans="1:5" ht="15.75">
      <c r="A502" s="1" t="s">
        <v>105</v>
      </c>
      <c r="B502" s="1"/>
      <c r="C502" s="4">
        <v>3113</v>
      </c>
      <c r="D502" s="1"/>
      <c r="E502" s="1"/>
    </row>
    <row r="503" spans="1:5" ht="15.75">
      <c r="A503" s="1" t="s">
        <v>91</v>
      </c>
      <c r="B503" s="1"/>
      <c r="C503" s="4">
        <v>11049.81</v>
      </c>
      <c r="D503" s="1"/>
      <c r="E503" s="1"/>
    </row>
    <row r="504" spans="1:5" ht="15.75">
      <c r="A504" s="1" t="s">
        <v>96</v>
      </c>
      <c r="B504" s="1"/>
      <c r="C504" s="4">
        <f>SUM(C506:C508)</f>
        <v>601873.11</v>
      </c>
      <c r="D504" s="1"/>
      <c r="E504" s="1"/>
    </row>
    <row r="505" spans="1:5" ht="15.75">
      <c r="A505" s="1" t="s">
        <v>100</v>
      </c>
      <c r="B505" s="1"/>
      <c r="C505" s="4"/>
      <c r="D505" s="1"/>
      <c r="E505" s="1"/>
    </row>
    <row r="506" spans="1:5" ht="15.75">
      <c r="A506" s="1" t="s">
        <v>149</v>
      </c>
      <c r="B506" s="1"/>
      <c r="C506" s="4">
        <v>495231.28</v>
      </c>
      <c r="D506" s="1"/>
      <c r="E506" s="1"/>
    </row>
    <row r="507" spans="1:5" ht="15.75">
      <c r="A507" s="1" t="s">
        <v>102</v>
      </c>
      <c r="B507" s="1"/>
      <c r="C507" s="4">
        <v>22559.93</v>
      </c>
      <c r="D507" s="1"/>
      <c r="E507" s="1"/>
    </row>
    <row r="508" spans="1:5" ht="15.75">
      <c r="A508" s="1" t="s">
        <v>108</v>
      </c>
      <c r="B508" s="1"/>
      <c r="C508" s="4">
        <v>84081.9</v>
      </c>
      <c r="D508" s="1"/>
      <c r="E508" s="1"/>
    </row>
    <row r="509" spans="1:5" ht="15.75">
      <c r="A509" s="1" t="s">
        <v>111</v>
      </c>
      <c r="B509" s="1"/>
      <c r="C509" s="4">
        <f>SUM(C511:C514)</f>
        <v>190571.12</v>
      </c>
      <c r="D509" s="1"/>
      <c r="E509" s="1"/>
    </row>
    <row r="510" spans="1:5" ht="15.75">
      <c r="A510" s="1" t="s">
        <v>100</v>
      </c>
      <c r="B510" s="1"/>
      <c r="C510" s="4"/>
      <c r="D510" s="1"/>
      <c r="E510" s="1"/>
    </row>
    <row r="511" spans="1:5" ht="15.75">
      <c r="A511" s="1" t="s">
        <v>124</v>
      </c>
      <c r="B511" s="1"/>
      <c r="C511" s="4">
        <v>145902.86</v>
      </c>
      <c r="D511" s="1"/>
      <c r="E511" s="1"/>
    </row>
    <row r="512" spans="1:5" ht="15.75">
      <c r="A512" s="1" t="s">
        <v>102</v>
      </c>
      <c r="B512" s="1"/>
      <c r="C512" s="4">
        <v>19371.93</v>
      </c>
      <c r="D512" s="1"/>
      <c r="E512" s="1"/>
    </row>
    <row r="513" spans="1:5" ht="15.75">
      <c r="A513" s="1" t="s">
        <v>150</v>
      </c>
      <c r="B513" s="1"/>
      <c r="C513" s="4">
        <v>7816.5</v>
      </c>
      <c r="D513" s="1"/>
      <c r="E513" s="1"/>
    </row>
    <row r="514" spans="1:5" ht="15.75">
      <c r="A514" s="1" t="s">
        <v>108</v>
      </c>
      <c r="B514" s="1"/>
      <c r="C514" s="4">
        <v>17479.83</v>
      </c>
      <c r="D514" s="1"/>
      <c r="E514" s="1"/>
    </row>
    <row r="515" spans="1:5" ht="15.75">
      <c r="A515" s="1" t="s">
        <v>98</v>
      </c>
      <c r="B515" s="1"/>
      <c r="C515" s="4">
        <v>6756.82</v>
      </c>
      <c r="D515" s="1"/>
      <c r="E515" s="1"/>
    </row>
    <row r="516" spans="1:5" ht="15.75">
      <c r="A516" s="1" t="s">
        <v>93</v>
      </c>
      <c r="B516" s="1"/>
      <c r="C516" s="4">
        <v>98391</v>
      </c>
      <c r="D516" s="1"/>
      <c r="E516" s="1"/>
    </row>
    <row r="517" spans="1:5" ht="15.75">
      <c r="A517" s="1" t="s">
        <v>94</v>
      </c>
      <c r="B517" s="1"/>
      <c r="C517" s="4">
        <v>7912</v>
      </c>
      <c r="D517" s="1"/>
      <c r="E517" s="1"/>
    </row>
    <row r="518" spans="1:5" ht="55.5" customHeight="1">
      <c r="A518" s="1"/>
      <c r="B518" s="1"/>
      <c r="C518" s="4"/>
      <c r="D518" s="1"/>
      <c r="E518" s="1"/>
    </row>
    <row r="519" spans="1:5" ht="16.5" thickBot="1">
      <c r="A519" s="1"/>
      <c r="C519" s="1"/>
      <c r="D519" s="1"/>
      <c r="E519" s="1"/>
    </row>
    <row r="520" spans="1:5" ht="17.25" thickBot="1" thickTop="1">
      <c r="A520" s="5" t="s">
        <v>187</v>
      </c>
      <c r="B520" s="7"/>
      <c r="C520" s="9">
        <f>SUM(C522:C528)</f>
        <v>191361.89</v>
      </c>
      <c r="D520" s="1"/>
      <c r="E520" s="1"/>
    </row>
    <row r="521" spans="1:5" ht="16.5" thickTop="1">
      <c r="A521" s="1"/>
      <c r="B521" s="1"/>
      <c r="C521" s="4"/>
      <c r="D521" s="1"/>
      <c r="E521" s="1"/>
    </row>
    <row r="522" spans="1:5" ht="15.75">
      <c r="A522" s="1" t="s">
        <v>188</v>
      </c>
      <c r="B522" s="1"/>
      <c r="C522" s="4">
        <v>80000</v>
      </c>
      <c r="D522" s="1"/>
      <c r="E522" s="1"/>
    </row>
    <row r="523" spans="1:5" ht="15.75">
      <c r="A523" s="1" t="s">
        <v>131</v>
      </c>
      <c r="B523" s="1"/>
      <c r="C523" s="4">
        <v>2835.37</v>
      </c>
      <c r="D523" s="1"/>
      <c r="E523" s="1"/>
    </row>
    <row r="524" spans="1:5" ht="15.75">
      <c r="A524" s="1" t="s">
        <v>189</v>
      </c>
      <c r="B524" s="1"/>
      <c r="C524" s="50">
        <v>82140.1</v>
      </c>
      <c r="D524" s="1"/>
      <c r="E524" s="1"/>
    </row>
    <row r="525" spans="1:5" ht="15.75">
      <c r="A525" s="1" t="s">
        <v>190</v>
      </c>
      <c r="B525" s="1"/>
      <c r="C525" s="50"/>
      <c r="D525" s="1"/>
      <c r="E525" s="1"/>
    </row>
    <row r="526" spans="1:5" ht="15.75">
      <c r="A526" s="1" t="s">
        <v>198</v>
      </c>
      <c r="B526" s="1"/>
      <c r="C526" s="14">
        <v>16409</v>
      </c>
      <c r="D526" s="1"/>
      <c r="E526" s="1"/>
    </row>
    <row r="527" spans="1:5" ht="15.75">
      <c r="A527" s="1" t="s">
        <v>93</v>
      </c>
      <c r="B527" s="1"/>
      <c r="C527" s="4">
        <v>6773</v>
      </c>
      <c r="D527" s="1"/>
      <c r="E527" s="1"/>
    </row>
    <row r="528" spans="1:5" ht="15.75">
      <c r="A528" s="1" t="s">
        <v>94</v>
      </c>
      <c r="B528" s="1"/>
      <c r="C528" s="4">
        <v>3204.42</v>
      </c>
      <c r="D528" s="1"/>
      <c r="E528" s="1"/>
    </row>
    <row r="529" spans="1:5" ht="15.75">
      <c r="A529" s="1"/>
      <c r="B529" s="1"/>
      <c r="C529" s="4"/>
      <c r="D529" s="1"/>
      <c r="E529" s="1"/>
    </row>
    <row r="530" spans="1:5" ht="15.75">
      <c r="A530" s="1"/>
      <c r="B530" s="1"/>
      <c r="C530" s="4"/>
      <c r="D530" s="1"/>
      <c r="E530" s="1"/>
    </row>
    <row r="531" spans="1:5" ht="15.75">
      <c r="A531" s="1"/>
      <c r="B531" s="1"/>
      <c r="C531" s="4"/>
      <c r="D531" s="1"/>
      <c r="E531" s="1"/>
    </row>
    <row r="532" spans="1:5" ht="15.75">
      <c r="A532" s="1"/>
      <c r="B532" s="1"/>
      <c r="C532" s="4"/>
      <c r="D532" s="1"/>
      <c r="E532" s="1"/>
    </row>
    <row r="533" spans="1:5" ht="15.75">
      <c r="A533" s="1"/>
      <c r="B533" s="1"/>
      <c r="C533" s="4"/>
      <c r="D533" s="1"/>
      <c r="E533" s="1"/>
    </row>
    <row r="534" spans="1:5" ht="15.75">
      <c r="A534" s="1"/>
      <c r="B534" s="1"/>
      <c r="C534" s="4"/>
      <c r="D534" s="1"/>
      <c r="E534" s="1"/>
    </row>
    <row r="535" spans="1:5" ht="15.75">
      <c r="A535" s="1" t="s">
        <v>133</v>
      </c>
      <c r="B535" s="1"/>
      <c r="C535" s="4"/>
      <c r="D535" s="1"/>
      <c r="E535" s="1"/>
    </row>
    <row r="536" spans="1:5" ht="15.75">
      <c r="A536" s="1"/>
      <c r="B536" s="1"/>
      <c r="C536" s="4"/>
      <c r="D536" s="1"/>
      <c r="E536" s="1"/>
    </row>
    <row r="537" spans="1:5" ht="15.75">
      <c r="A537" s="1"/>
      <c r="B537" s="1"/>
      <c r="C537" s="4"/>
      <c r="D537" s="1"/>
      <c r="E537" s="1"/>
    </row>
    <row r="538" spans="1:5" ht="15.75">
      <c r="A538" s="1"/>
      <c r="B538" s="1"/>
      <c r="C538" s="4"/>
      <c r="D538" s="1"/>
      <c r="E538" s="1"/>
    </row>
    <row r="539" spans="1:5" ht="15.75">
      <c r="A539" s="1"/>
      <c r="B539" s="1"/>
      <c r="C539" s="4"/>
      <c r="D539" s="1"/>
      <c r="E539" s="1"/>
    </row>
    <row r="540" spans="1:5" ht="15.75">
      <c r="A540" s="1"/>
      <c r="B540" s="1"/>
      <c r="C540" s="4"/>
      <c r="D540" s="1"/>
      <c r="E540" s="1"/>
    </row>
    <row r="541" spans="1:5" ht="15.75">
      <c r="A541" s="1"/>
      <c r="B541" s="1"/>
      <c r="C541" s="4"/>
      <c r="D541" s="1"/>
      <c r="E541" s="1"/>
    </row>
    <row r="542" spans="1:5" ht="15.75">
      <c r="A542" s="1"/>
      <c r="B542" s="1"/>
      <c r="C542" s="4"/>
      <c r="D542" s="1"/>
      <c r="E542" s="1"/>
    </row>
    <row r="543" spans="1:5" ht="15.75">
      <c r="A543" s="1"/>
      <c r="B543" s="1"/>
      <c r="C543" s="4"/>
      <c r="D543" s="1"/>
      <c r="E543" s="1"/>
    </row>
    <row r="544" spans="1:5" ht="15.75">
      <c r="A544" s="1"/>
      <c r="B544" s="1"/>
      <c r="C544" s="4"/>
      <c r="D544" s="1"/>
      <c r="E544" s="1"/>
    </row>
    <row r="545" spans="1:5" ht="15.75">
      <c r="A545" s="1"/>
      <c r="B545" s="1"/>
      <c r="C545" s="4"/>
      <c r="D545" s="1"/>
      <c r="E545" s="1"/>
    </row>
    <row r="546" spans="1:5" ht="15.75">
      <c r="A546" s="1"/>
      <c r="B546" s="1"/>
      <c r="C546" s="4"/>
      <c r="D546" s="1"/>
      <c r="E546" s="1"/>
    </row>
    <row r="547" spans="1:5" ht="15.75">
      <c r="A547" s="1"/>
      <c r="B547" s="1"/>
      <c r="C547" s="4"/>
      <c r="D547" s="1"/>
      <c r="E547" s="1"/>
    </row>
    <row r="548" spans="1:5" ht="15.75">
      <c r="A548" s="1"/>
      <c r="B548" s="1"/>
      <c r="C548" s="4"/>
      <c r="D548" s="1"/>
      <c r="E548" s="1"/>
    </row>
    <row r="549" spans="1:5" ht="15.75">
      <c r="A549" s="1"/>
      <c r="B549" s="1"/>
      <c r="C549" s="4"/>
      <c r="D549" s="1"/>
      <c r="E549" s="1"/>
    </row>
    <row r="550" spans="1:5" ht="15.75">
      <c r="A550" s="1"/>
      <c r="B550" s="1"/>
      <c r="C550" s="4"/>
      <c r="D550" s="1"/>
      <c r="E550" s="1"/>
    </row>
    <row r="551" spans="1:5" ht="15.75">
      <c r="A551" s="1"/>
      <c r="B551" s="1"/>
      <c r="C551" s="4"/>
      <c r="D551" s="1"/>
      <c r="E551" s="1"/>
    </row>
    <row r="552" spans="1:5" ht="15.75">
      <c r="A552" s="1"/>
      <c r="B552" s="1"/>
      <c r="C552" s="4"/>
      <c r="D552" s="1"/>
      <c r="E552" s="1"/>
    </row>
    <row r="553" spans="1:5" ht="15.75">
      <c r="A553" s="1"/>
      <c r="B553" s="1"/>
      <c r="C553" s="1"/>
      <c r="D553" s="1"/>
      <c r="E553" s="1"/>
    </row>
    <row r="554" spans="1:5" ht="15.75">
      <c r="A554" s="1"/>
      <c r="B554" s="1"/>
      <c r="C554" s="1"/>
      <c r="D554" s="1"/>
      <c r="E554" s="1"/>
    </row>
    <row r="555" spans="1:5" ht="15.75">
      <c r="A555" s="1"/>
      <c r="B555" s="1"/>
      <c r="C555" s="1"/>
      <c r="D555" s="1"/>
      <c r="E555" s="1"/>
    </row>
    <row r="556" spans="1:5" ht="15.75">
      <c r="A556" s="1"/>
      <c r="B556" s="1"/>
      <c r="C556" s="1"/>
      <c r="D556" s="1"/>
      <c r="E556" s="1"/>
    </row>
    <row r="557" spans="1:5" ht="15.75">
      <c r="A557" s="1"/>
      <c r="B557" s="1"/>
      <c r="C557" s="1"/>
      <c r="D557" s="1"/>
      <c r="E557" s="1"/>
    </row>
    <row r="558" spans="1:5" ht="15.75">
      <c r="A558" s="1"/>
      <c r="B558" s="1"/>
      <c r="C558" s="1"/>
      <c r="D558" s="1"/>
      <c r="E558" s="1"/>
    </row>
    <row r="559" spans="1:5" ht="15.75">
      <c r="A559" s="1"/>
      <c r="B559" s="1"/>
      <c r="C559" s="1"/>
      <c r="D559" s="1"/>
      <c r="E559" s="1"/>
    </row>
    <row r="560" spans="1:5" ht="15.75">
      <c r="A560" s="1"/>
      <c r="B560" s="1"/>
      <c r="C560" s="1"/>
      <c r="D560" s="1"/>
      <c r="E560" s="1"/>
    </row>
    <row r="561" spans="1:5" ht="15.75">
      <c r="A561" s="1"/>
      <c r="B561" s="1"/>
      <c r="C561" s="1"/>
      <c r="D561" s="1"/>
      <c r="E561" s="1"/>
    </row>
    <row r="562" spans="1:5" ht="15.75">
      <c r="A562" s="1"/>
      <c r="B562" s="1"/>
      <c r="C562" s="1"/>
      <c r="D562" s="1"/>
      <c r="E562" s="1"/>
    </row>
    <row r="563" ht="15.75">
      <c r="A563" s="1"/>
    </row>
  </sheetData>
  <sheetProtection/>
  <mergeCells count="16">
    <mergeCell ref="A400:G400"/>
    <mergeCell ref="A450:G450"/>
    <mergeCell ref="A496:G496"/>
    <mergeCell ref="A2:G2"/>
    <mergeCell ref="A3:G3"/>
    <mergeCell ref="A4:G4"/>
    <mergeCell ref="C524:C525"/>
    <mergeCell ref="A1:G1"/>
    <mergeCell ref="A48:G48"/>
    <mergeCell ref="A91:G91"/>
    <mergeCell ref="A128:G128"/>
    <mergeCell ref="A173:G173"/>
    <mergeCell ref="A221:G221"/>
    <mergeCell ref="A265:G265"/>
    <mergeCell ref="A310:G310"/>
    <mergeCell ref="A361:G361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Ostrowie Wlkp.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Sztuka</dc:creator>
  <cp:keywords/>
  <dc:description/>
  <cp:lastModifiedBy>Twoja nazwa użytkownika</cp:lastModifiedBy>
  <cp:lastPrinted>2009-03-17T11:39:22Z</cp:lastPrinted>
  <dcterms:created xsi:type="dcterms:W3CDTF">2008-01-10T11:26:45Z</dcterms:created>
  <dcterms:modified xsi:type="dcterms:W3CDTF">2009-03-25T12:26:13Z</dcterms:modified>
  <cp:category/>
  <cp:version/>
  <cp:contentType/>
  <cp:contentStatus/>
</cp:coreProperties>
</file>